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firstSheet="1" activeTab="1"/>
  </bookViews>
  <sheets>
    <sheet name="RI Claim" sheetId="1" state="hidden" r:id="rId1"/>
    <sheet name="Claim Form - Container" sheetId="2" r:id="rId2"/>
    <sheet name="Scale Ticket 2" sheetId="3" state="hidden" r:id="rId3"/>
    <sheet name="Scale Ticket 3" sheetId="4" state="hidden" r:id="rId4"/>
    <sheet name="Scale Ticket 4" sheetId="5" state="hidden" r:id="rId5"/>
    <sheet name="Scale Ticket 5" sheetId="6" state="hidden" r:id="rId6"/>
    <sheet name="Scale Ticket 6" sheetId="7" state="hidden" r:id="rId7"/>
    <sheet name="Scale Ticket 7" sheetId="8" state="hidden" r:id="rId8"/>
    <sheet name="Scale Ticket 8" sheetId="9" state="hidden" r:id="rId9"/>
  </sheets>
  <definedNames>
    <definedName name="_xlnm.Print_Area" localSheetId="1">'Claim Form - Container'!$B$2:$Q$66</definedName>
    <definedName name="_xlnm.Print_Area" localSheetId="0">'RI Claim'!$B$2:$H$60</definedName>
    <definedName name="_xlnm.Print_Area" localSheetId="2">'Scale Ticket 2'!$B$2:$I$51</definedName>
    <definedName name="_xlnm.Print_Area" localSheetId="3">'Scale Ticket 3'!$B$2:$I$51</definedName>
    <definedName name="_xlnm.Print_Area" localSheetId="4">'Scale Ticket 4'!$B$2:$I$51</definedName>
    <definedName name="_xlnm.Print_Area" localSheetId="5">'Scale Ticket 5'!$B$2:$I$51</definedName>
    <definedName name="_xlnm.Print_Area" localSheetId="6">'Scale Ticket 6'!$B$2:$I$51</definedName>
    <definedName name="_xlnm.Print_Area" localSheetId="7">'Scale Ticket 7'!$B$2:$I$51</definedName>
    <definedName name="_xlnm.Print_Area" localSheetId="8">'Scale Ticket 8'!$B$2:$I$51</definedName>
  </definedNames>
  <calcPr fullCalcOnLoad="1"/>
</workbook>
</file>

<file path=xl/sharedStrings.xml><?xml version="1.0" encoding="utf-8"?>
<sst xmlns="http://schemas.openxmlformats.org/spreadsheetml/2006/main" count="403" uniqueCount="133">
  <si>
    <t>Processor Name</t>
  </si>
  <si>
    <t>Mailing Address</t>
  </si>
  <si>
    <t>City</t>
  </si>
  <si>
    <t xml:space="preserve">     Prov.</t>
  </si>
  <si>
    <t>Postal Code</t>
  </si>
  <si>
    <t xml:space="preserve">Phone </t>
  </si>
  <si>
    <t xml:space="preserve">     Fax</t>
  </si>
  <si>
    <t>For the month of</t>
  </si>
  <si>
    <t>Zone</t>
  </si>
  <si>
    <t>Zone Rate</t>
  </si>
  <si>
    <t>TOTAL</t>
  </si>
  <si>
    <t>Subtotal</t>
  </si>
  <si>
    <t>5% GST</t>
  </si>
  <si>
    <t>Total</t>
  </si>
  <si>
    <t>Alberta Used Oil Management Association</t>
  </si>
  <si>
    <t>GST#</t>
  </si>
  <si>
    <t>Amount Claimed by Processor</t>
  </si>
  <si>
    <t>Processed Used Container</t>
  </si>
  <si>
    <t>Unprocessed Used Containers - Bag Count</t>
  </si>
  <si>
    <t>Unprocessed Used Containers - Pail Count</t>
  </si>
  <si>
    <t>Ensure all verification documents are attached (excel files and scale tickets).</t>
  </si>
  <si>
    <t>The detailed records which substantiate the information herein are available upon request.</t>
  </si>
  <si>
    <t>AUOMA GST# 14032 7479 RT</t>
  </si>
  <si>
    <t>I certify that all of the information contained within this claim form is correct.</t>
  </si>
  <si>
    <t>I understand the information in this claim form is subject to audit.</t>
  </si>
  <si>
    <t xml:space="preserve">I certify that, to the best of my knowledge, the materials included in this claim form were generated within Alberta. </t>
  </si>
  <si>
    <t>I certify that, to the best of my knowledge, only eligible oil materials (as determined by AUOMA from time to time) have been included</t>
  </si>
  <si>
    <t xml:space="preserve">in this claim. </t>
  </si>
  <si>
    <t>I certify that, to the best of my knowledge, all processed materials have been sold for use in approved end uses (as determined by</t>
  </si>
  <si>
    <t>AUOMA from time to time).</t>
  </si>
  <si>
    <t>I further acknowledge that I have read, and agree to be bound by, the terms and conditions in the Lubricating Oil Material Product</t>
  </si>
  <si>
    <t>Management Program Manual for Processors.</t>
  </si>
  <si>
    <t xml:space="preserve"> </t>
  </si>
  <si>
    <t>Claim No.</t>
  </si>
  <si>
    <t>All Green Sections Must Be Completed</t>
  </si>
  <si>
    <t>Shredded/Ground - Washed</t>
  </si>
  <si>
    <t>Shredded/Ground - Centrifuged</t>
  </si>
  <si>
    <t>Shredded/Ground - Oily</t>
  </si>
  <si>
    <t>Sold to other AUOMA Registered Processor</t>
  </si>
  <si>
    <t>AUOMARegistration #</t>
  </si>
  <si>
    <t>Oil And Antifreeze Container Return Incentive Claim Form</t>
  </si>
  <si>
    <t>No. of Drums</t>
  </si>
  <si>
    <t xml:space="preserve">AUOMA GST# 14035 7479 RT0001 </t>
  </si>
  <si>
    <t>AUOMA1401PSUM</t>
  </si>
  <si>
    <t>I further acknowledge that I have read, and agree to be bound by, the terms and conditions in to the Lubricating Oil Materials Product Management Program Manual for Processors.</t>
  </si>
  <si>
    <t>I certify that, to the best of my knowledge, only eligible plastics materials (as determined by AUOMA from time to time) have been included in this report.</t>
  </si>
  <si>
    <t>I certify that, to the best of my knowledge, the materials included in this report were generated within Alberta.</t>
  </si>
  <si>
    <t>I understand the information in this report is subject to audit. The detailed records which substantiate the information herein are available upon request.</t>
  </si>
  <si>
    <t>I certify that all of the information contained within this report is correct.</t>
  </si>
  <si>
    <t>Collector</t>
  </si>
  <si>
    <t xml:space="preserve">Claim # </t>
  </si>
  <si>
    <t>All Green Sections must be Completed</t>
  </si>
  <si>
    <t>Pellets</t>
  </si>
  <si>
    <t xml:space="preserve">Ticket # </t>
  </si>
  <si>
    <t>Net Processed Weight</t>
  </si>
  <si>
    <t>Summary</t>
  </si>
  <si>
    <t>Total Weight Received</t>
  </si>
  <si>
    <t xml:space="preserve">      Alberta Used Oil Management Association
Oil and Antifreeze Container Zone Summary Form
(One Summary per Weigh Scale Ticket)</t>
  </si>
  <si>
    <t>Date of Weigh Scale Ticket</t>
  </si>
  <si>
    <t>Date Received 
at Processor</t>
  </si>
  <si>
    <t>AUOMA Registration #</t>
  </si>
  <si>
    <t>Total
Weight
Received</t>
  </si>
  <si>
    <t>Net
Processed
Weight</t>
  </si>
  <si>
    <t>Receiving Document #</t>
  </si>
  <si>
    <t>Pail 
Count</t>
  </si>
  <si>
    <t>Bag
Count</t>
  </si>
  <si>
    <t>Pail
Count</t>
  </si>
  <si>
    <t>Bag Count</t>
  </si>
  <si>
    <t>Weights (kg)</t>
  </si>
  <si>
    <t>Sales Weights of Processed Used Oil Container to Approved End Uses</t>
  </si>
  <si>
    <t>All Weights must be reported in Kilograms (kg)</t>
  </si>
  <si>
    <t>Processed Plastics (kg)</t>
  </si>
  <si>
    <t>Plus Processed Volume</t>
  </si>
  <si>
    <t>Less Sales Volume Sold</t>
  </si>
  <si>
    <t>AUOMA Approved End Use - provide details</t>
  </si>
  <si>
    <t>Month-End Inventory Weights (kg)</t>
  </si>
  <si>
    <t>Opening Inventory (kg)</t>
  </si>
  <si>
    <t xml:space="preserve"> Closing Inventory </t>
  </si>
  <si>
    <t>Prepared by</t>
  </si>
  <si>
    <t>Name &amp; title________________________________ Signature________________________________ Date________________</t>
  </si>
  <si>
    <t>Approved by</t>
  </si>
  <si>
    <t>Prepared by:</t>
  </si>
  <si>
    <t>Approved by:</t>
  </si>
  <si>
    <t>Print Name________________________________Title______________________________Signature___________________________________ Date_________________</t>
  </si>
  <si>
    <t>Print Name_______________________________Title______________________________Signature____________________________________ Date_________________</t>
  </si>
  <si>
    <t>Print Name________________________________Title_______________________________Signature________________________________ Date_________________</t>
  </si>
  <si>
    <t>Print Name__________________________________Title _______________________________Signature________________________________ Date_________________</t>
  </si>
  <si>
    <t>Print Name________________________________Title______________________________Signature____________________________________ Date_________________</t>
  </si>
  <si>
    <t>Print Name_______________________________Title_____________________________Signature____________________________________ Date_________________</t>
  </si>
  <si>
    <t>Print Name________________________________Title_______________________________Signature____________________________________ Date_________________</t>
  </si>
  <si>
    <t>January 31, 2015</t>
  </si>
  <si>
    <t>City and Province</t>
  </si>
  <si>
    <t>GST #</t>
  </si>
  <si>
    <t>BCUOMA Registration #</t>
  </si>
  <si>
    <t>All Blue Sections must be Completed</t>
  </si>
  <si>
    <t>Gross
Weight</t>
  </si>
  <si>
    <t>Shred/
Centrifuged
Pails
Weight</t>
  </si>
  <si>
    <t>Shred/
Centrifuged
Bag
Weight</t>
  </si>
  <si>
    <t>Zone Rate
- Bags</t>
  </si>
  <si>
    <t>Zone Rate
- Pails</t>
  </si>
  <si>
    <t>Amount
Claimed
- Pails</t>
  </si>
  <si>
    <t>Amount
Claimed
- Bags</t>
  </si>
  <si>
    <t>Date
Received
at
Processor</t>
  </si>
  <si>
    <t>Processing Date</t>
  </si>
  <si>
    <t>Reference #</t>
  </si>
  <si>
    <t>Processed Weight</t>
  </si>
  <si>
    <t>BCUOMA1501C-P</t>
  </si>
  <si>
    <t>For Period</t>
  </si>
  <si>
    <t>I certify that, to the best of my knowledge, only eligible oil container materials (as determined by BCUOMA from time to time) have been included in this report.</t>
  </si>
  <si>
    <t>I certify that, to the best of my knowledge, all processed materials have been sold for use in approved end uses (as determined by BCUOMA from time to time).</t>
  </si>
  <si>
    <t>Phone</t>
  </si>
  <si>
    <t>Shred/
Centrifuged
Weight
- Bags</t>
  </si>
  <si>
    <t>Shred/
Centrifuged
Weight
 - Pails</t>
  </si>
  <si>
    <t>Gross
Weight
 - Bags</t>
  </si>
  <si>
    <t>Gross
Weight
 - Pails</t>
  </si>
  <si>
    <t>Count
 - Bags</t>
  </si>
  <si>
    <t>Count
 - Pails</t>
  </si>
  <si>
    <t>Shred/
Centrifuged
Weight
- Total</t>
  </si>
  <si>
    <t>Shred/
Centrifuged
Weight
- Pails</t>
  </si>
  <si>
    <t>BCUOMA GST# 89254 4701 RT0001</t>
  </si>
  <si>
    <t>January 1, 2016</t>
  </si>
  <si>
    <t>I understand the information in this report is subject to Desk Reviews, Field Reviews, and Compliance Reviews.</t>
  </si>
  <si>
    <t>I certify that, to the best of my knowledge, the materials included in this report were generated within British Columbia.</t>
  </si>
  <si>
    <t>Oil and Antifreeze Container 
Processor Return Incentive Claim Form</t>
  </si>
  <si>
    <t>Ensure that all Collector Zone Summary Forms are submitted.</t>
  </si>
  <si>
    <t>Full Name and Title</t>
  </si>
  <si>
    <t>Claim/Invoice #</t>
  </si>
  <si>
    <t>Approval and Date</t>
  </si>
  <si>
    <t>I further acknowledge that I have read, and agree to be bound by, the terms and conditions in to the Lubricating Oil Materials Product Management Program Manual for Processors and Collectors.</t>
  </si>
  <si>
    <t>Collector Name</t>
  </si>
  <si>
    <t>Approved By</t>
  </si>
  <si>
    <t>Unprocessed to Processed Ratio</t>
  </si>
  <si>
    <t>Unprocessed/processed Weight %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</si>
</sst>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[$-F800]dddd\,\ mmmm\ dd\,\ yyyy"/>
    <numFmt numFmtId="175" formatCode="_-* #,##0.0_-;\-* #,##0.0_-;_-* &quot;-&quot;??_-;_-@_-"/>
    <numFmt numFmtId="176" formatCode="[$-409]dddd\,\ mmmm\ dd\,\ yyyy"/>
    <numFmt numFmtId="177" formatCode="[$-409]h:mm:ss\ AM/PM"/>
    <numFmt numFmtId="178" formatCode="&quot;$&quot;#,##0.00"/>
    <numFmt numFmtId="179" formatCode="#,##0.0_);\(#,##0.0\)"/>
    <numFmt numFmtId="180" formatCode="_(* #,##0.0_);_(* \(#,##0.0\);_(* &quot;-&quot;??_);_(@_)"/>
    <numFmt numFmtId="181" formatCode="_(* #,##0.0_);_(* \(#,##0.0\);_(* &quot;-&quot;?_);_(@_)"/>
    <numFmt numFmtId="182" formatCode="_([$$-409]* #,##0.00_);_([$$-409]* \(#,##0.00\);_([$$-409]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Book Antiqua"/>
      <family val="1"/>
    </font>
    <font>
      <b/>
      <sz val="16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i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4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1"/>
      <name val="CG Times"/>
      <family val="1"/>
    </font>
    <font>
      <b/>
      <sz val="10"/>
      <name val="Arial"/>
      <family val="2"/>
    </font>
    <font>
      <b/>
      <sz val="20"/>
      <name val="Book Antiqua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0" tint="-0.24993999302387238"/>
        <bgColor theme="0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5F4FB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E7EFF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hair"/>
      <right style="hair"/>
      <top style="hair"/>
      <bottom style="hair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7" fillId="0" borderId="0" xfId="58" applyFont="1">
      <alignment/>
      <protection/>
    </xf>
    <xf numFmtId="0" fontId="6" fillId="0" borderId="0" xfId="58" applyFont="1">
      <alignment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6" fillId="0" borderId="10" xfId="58" applyFont="1" applyBorder="1">
      <alignment/>
      <protection/>
    </xf>
    <xf numFmtId="171" fontId="6" fillId="0" borderId="10" xfId="58" applyNumberFormat="1" applyFont="1" applyBorder="1">
      <alignment/>
      <protection/>
    </xf>
    <xf numFmtId="0" fontId="6" fillId="0" borderId="10" xfId="58" applyFont="1" applyBorder="1" applyAlignment="1">
      <alignment horizontal="left"/>
      <protection/>
    </xf>
    <xf numFmtId="0" fontId="5" fillId="0" borderId="11" xfId="58" applyFont="1" applyFill="1" applyBorder="1" applyAlignment="1">
      <alignment horizontal="center" wrapText="1"/>
      <protection/>
    </xf>
    <xf numFmtId="0" fontId="5" fillId="0" borderId="0" xfId="58" applyFont="1">
      <alignment/>
      <protection/>
    </xf>
    <xf numFmtId="171" fontId="6" fillId="0" borderId="0" xfId="44" applyFont="1" applyBorder="1" applyAlignment="1">
      <alignment/>
    </xf>
    <xf numFmtId="0" fontId="5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171" fontId="5" fillId="0" borderId="0" xfId="44" applyFont="1" applyBorder="1" applyAlignment="1">
      <alignment horizontal="left"/>
    </xf>
    <xf numFmtId="0" fontId="5" fillId="0" borderId="0" xfId="58" applyFont="1" applyBorder="1" applyAlignment="1">
      <alignment horizontal="left"/>
      <protection/>
    </xf>
    <xf numFmtId="0" fontId="6" fillId="0" borderId="0" xfId="58" applyFont="1" applyFill="1" applyBorder="1" applyAlignment="1">
      <alignment horizontal="center"/>
      <protection/>
    </xf>
    <xf numFmtId="0" fontId="7" fillId="0" borderId="0" xfId="58" applyFont="1" applyAlignment="1">
      <alignment vertical="top" wrapText="1"/>
      <protection/>
    </xf>
    <xf numFmtId="0" fontId="9" fillId="0" borderId="0" xfId="58" applyFont="1">
      <alignment/>
      <protection/>
    </xf>
    <xf numFmtId="0" fontId="7" fillId="0" borderId="12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3" xfId="58" applyFont="1" applyBorder="1">
      <alignment/>
      <protection/>
    </xf>
    <xf numFmtId="0" fontId="10" fillId="0" borderId="0" xfId="58" applyFont="1" applyBorder="1">
      <alignment/>
      <protection/>
    </xf>
    <xf numFmtId="2" fontId="10" fillId="0" borderId="12" xfId="44" applyNumberFormat="1" applyFont="1" applyBorder="1" applyAlignment="1">
      <alignment/>
    </xf>
    <xf numFmtId="2" fontId="10" fillId="0" borderId="0" xfId="44" applyNumberFormat="1" applyFont="1" applyBorder="1" applyAlignment="1">
      <alignment/>
    </xf>
    <xf numFmtId="0" fontId="5" fillId="0" borderId="12" xfId="58" applyFont="1" applyBorder="1">
      <alignment/>
      <protection/>
    </xf>
    <xf numFmtId="0" fontId="11" fillId="0" borderId="0" xfId="58" applyFont="1">
      <alignment/>
      <protection/>
    </xf>
    <xf numFmtId="0" fontId="11" fillId="0" borderId="0" xfId="58" applyFont="1" applyBorder="1">
      <alignment/>
      <protection/>
    </xf>
    <xf numFmtId="0" fontId="12" fillId="0" borderId="0" xfId="58" applyFont="1">
      <alignment/>
      <protection/>
    </xf>
    <xf numFmtId="0" fontId="4" fillId="0" borderId="0" xfId="58" applyFont="1" applyAlignment="1">
      <alignment/>
      <protection/>
    </xf>
    <xf numFmtId="0" fontId="12" fillId="0" borderId="0" xfId="58" applyFont="1" applyBorder="1">
      <alignment/>
      <protection/>
    </xf>
    <xf numFmtId="0" fontId="7" fillId="33" borderId="14" xfId="58" applyFont="1" applyFill="1" applyBorder="1">
      <alignment/>
      <protection/>
    </xf>
    <xf numFmtId="0" fontId="7" fillId="33" borderId="15" xfId="58" applyFont="1" applyFill="1" applyBorder="1">
      <alignment/>
      <protection/>
    </xf>
    <xf numFmtId="0" fontId="7" fillId="33" borderId="16" xfId="58" applyFont="1" applyFill="1" applyBorder="1">
      <alignment/>
      <protection/>
    </xf>
    <xf numFmtId="2" fontId="7" fillId="33" borderId="16" xfId="58" applyNumberFormat="1" applyFont="1" applyFill="1" applyBorder="1">
      <alignment/>
      <protection/>
    </xf>
    <xf numFmtId="2" fontId="7" fillId="33" borderId="17" xfId="58" applyNumberFormat="1" applyFont="1" applyFill="1" applyBorder="1">
      <alignment/>
      <protection/>
    </xf>
    <xf numFmtId="0" fontId="7" fillId="33" borderId="12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7" fillId="33" borderId="16" xfId="58" applyFont="1" applyFill="1" applyBorder="1" applyAlignment="1">
      <alignment horizontal="center"/>
      <protection/>
    </xf>
    <xf numFmtId="0" fontId="7" fillId="33" borderId="17" xfId="58" applyFont="1" applyFill="1" applyBorder="1" applyAlignment="1">
      <alignment horizontal="center"/>
      <protection/>
    </xf>
    <xf numFmtId="0" fontId="10" fillId="0" borderId="18" xfId="58" applyFont="1" applyBorder="1">
      <alignment/>
      <protection/>
    </xf>
    <xf numFmtId="2" fontId="10" fillId="0" borderId="18" xfId="44" applyNumberFormat="1" applyFont="1" applyBorder="1" applyAlignment="1">
      <alignment/>
    </xf>
    <xf numFmtId="172" fontId="14" fillId="0" borderId="19" xfId="42" applyNumberFormat="1" applyFont="1" applyFill="1" applyBorder="1" applyAlignment="1">
      <alignment horizontal="center"/>
    </xf>
    <xf numFmtId="172" fontId="14" fillId="0" borderId="10" xfId="42" applyNumberFormat="1" applyFont="1" applyFill="1" applyBorder="1" applyAlignment="1">
      <alignment horizontal="center"/>
    </xf>
    <xf numFmtId="172" fontId="14" fillId="0" borderId="20" xfId="42" applyNumberFormat="1" applyFont="1" applyFill="1" applyBorder="1" applyAlignment="1">
      <alignment horizontal="center"/>
    </xf>
    <xf numFmtId="172" fontId="14" fillId="0" borderId="21" xfId="42" applyNumberFormat="1" applyFont="1" applyFill="1" applyBorder="1" applyAlignment="1">
      <alignment horizontal="center"/>
    </xf>
    <xf numFmtId="172" fontId="14" fillId="0" borderId="22" xfId="42" applyNumberFormat="1" applyFont="1" applyFill="1" applyBorder="1" applyAlignment="1">
      <alignment horizontal="center"/>
    </xf>
    <xf numFmtId="172" fontId="14" fillId="0" borderId="23" xfId="42" applyNumberFormat="1" applyFont="1" applyFill="1" applyBorder="1" applyAlignment="1">
      <alignment horizontal="center"/>
    </xf>
    <xf numFmtId="172" fontId="14" fillId="0" borderId="12" xfId="42" applyNumberFormat="1" applyFont="1" applyFill="1" applyBorder="1" applyAlignment="1">
      <alignment horizontal="center"/>
    </xf>
    <xf numFmtId="172" fontId="14" fillId="0" borderId="24" xfId="42" applyNumberFormat="1" applyFont="1" applyFill="1" applyBorder="1" applyAlignment="1">
      <alignment horizontal="center"/>
    </xf>
    <xf numFmtId="172" fontId="13" fillId="0" borderId="25" xfId="58" applyNumberFormat="1" applyFont="1" applyFill="1" applyBorder="1">
      <alignment/>
      <protection/>
    </xf>
    <xf numFmtId="172" fontId="13" fillId="0" borderId="17" xfId="58" applyNumberFormat="1" applyFont="1" applyFill="1" applyBorder="1">
      <alignment/>
      <protection/>
    </xf>
    <xf numFmtId="0" fontId="15" fillId="0" borderId="0" xfId="58" applyFont="1">
      <alignment/>
      <protection/>
    </xf>
    <xf numFmtId="0" fontId="15" fillId="0" borderId="0" xfId="58" applyFont="1" applyBorder="1">
      <alignment/>
      <protection/>
    </xf>
    <xf numFmtId="0" fontId="15" fillId="0" borderId="12" xfId="58" applyFont="1" applyBorder="1">
      <alignment/>
      <protection/>
    </xf>
    <xf numFmtId="0" fontId="15" fillId="34" borderId="26" xfId="58" applyFont="1" applyFill="1" applyBorder="1" applyAlignment="1">
      <alignment horizontal="left" vertical="center"/>
      <protection/>
    </xf>
    <xf numFmtId="172" fontId="14" fillId="0" borderId="27" xfId="42" applyNumberFormat="1" applyFont="1" applyBorder="1" applyAlignment="1">
      <alignment/>
    </xf>
    <xf numFmtId="0" fontId="14" fillId="0" borderId="13" xfId="58" applyFont="1" applyBorder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>
      <alignment/>
      <protection/>
    </xf>
    <xf numFmtId="172" fontId="14" fillId="0" borderId="28" xfId="42" applyNumberFormat="1" applyFont="1" applyFill="1" applyBorder="1" applyAlignment="1">
      <alignment horizontal="center"/>
    </xf>
    <xf numFmtId="172" fontId="14" fillId="0" borderId="29" xfId="42" applyNumberFormat="1" applyFont="1" applyFill="1" applyBorder="1" applyAlignment="1">
      <alignment horizontal="center"/>
    </xf>
    <xf numFmtId="172" fontId="14" fillId="0" borderId="30" xfId="42" applyNumberFormat="1" applyFont="1" applyFill="1" applyBorder="1" applyAlignment="1">
      <alignment horizontal="center"/>
    </xf>
    <xf numFmtId="172" fontId="14" fillId="0" borderId="31" xfId="42" applyNumberFormat="1" applyFont="1" applyFill="1" applyBorder="1" applyAlignment="1">
      <alignment horizontal="center"/>
    </xf>
    <xf numFmtId="172" fontId="13" fillId="0" borderId="32" xfId="58" applyNumberFormat="1" applyFont="1" applyFill="1" applyBorder="1">
      <alignment/>
      <protection/>
    </xf>
    <xf numFmtId="0" fontId="13" fillId="0" borderId="33" xfId="58" applyFont="1" applyFill="1" applyBorder="1">
      <alignment/>
      <protection/>
    </xf>
    <xf numFmtId="0" fontId="19" fillId="34" borderId="13" xfId="58" applyFont="1" applyFill="1" applyBorder="1">
      <alignment/>
      <protection/>
    </xf>
    <xf numFmtId="0" fontId="19" fillId="34" borderId="0" xfId="58" applyFont="1" applyFill="1" applyBorder="1">
      <alignment/>
      <protection/>
    </xf>
    <xf numFmtId="0" fontId="14" fillId="0" borderId="12" xfId="58" applyFont="1" applyBorder="1">
      <alignment/>
      <protection/>
    </xf>
    <xf numFmtId="0" fontId="19" fillId="34" borderId="13" xfId="58" applyFont="1" applyFill="1" applyBorder="1" applyAlignment="1">
      <alignment/>
      <protection/>
    </xf>
    <xf numFmtId="0" fontId="19" fillId="34" borderId="0" xfId="58" applyFont="1" applyFill="1" applyBorder="1" applyAlignment="1">
      <alignment/>
      <protection/>
    </xf>
    <xf numFmtId="0" fontId="19" fillId="34" borderId="13" xfId="58" applyFont="1" applyFill="1" applyBorder="1" applyAlignment="1" applyProtection="1">
      <alignment/>
      <protection/>
    </xf>
    <xf numFmtId="0" fontId="19" fillId="34" borderId="0" xfId="58" applyFont="1" applyFill="1" applyBorder="1" applyAlignment="1" applyProtection="1">
      <alignment/>
      <protection/>
    </xf>
    <xf numFmtId="0" fontId="20" fillId="0" borderId="34" xfId="58" applyFont="1" applyBorder="1">
      <alignment/>
      <protection/>
    </xf>
    <xf numFmtId="0" fontId="20" fillId="0" borderId="18" xfId="58" applyFont="1" applyBorder="1">
      <alignment/>
      <protection/>
    </xf>
    <xf numFmtId="0" fontId="20" fillId="0" borderId="18" xfId="58" applyFont="1" applyBorder="1" applyAlignment="1">
      <alignment/>
      <protection/>
    </xf>
    <xf numFmtId="0" fontId="15" fillId="0" borderId="35" xfId="58" applyFont="1" applyFill="1" applyBorder="1" applyAlignment="1" applyProtection="1">
      <alignment vertical="center"/>
      <protection locked="0"/>
    </xf>
    <xf numFmtId="0" fontId="15" fillId="0" borderId="36" xfId="58" applyFont="1" applyFill="1" applyBorder="1" applyAlignment="1">
      <alignment horizontal="center" vertical="center"/>
      <protection/>
    </xf>
    <xf numFmtId="1" fontId="14" fillId="0" borderId="35" xfId="58" applyNumberFormat="1" applyFont="1" applyFill="1" applyBorder="1" applyAlignment="1">
      <alignment horizontal="center"/>
      <protection/>
    </xf>
    <xf numFmtId="1" fontId="14" fillId="0" borderId="37" xfId="58" applyNumberFormat="1" applyFont="1" applyFill="1" applyBorder="1" applyAlignment="1">
      <alignment horizontal="center"/>
      <protection/>
    </xf>
    <xf numFmtId="1" fontId="14" fillId="0" borderId="38" xfId="58" applyNumberFormat="1" applyFont="1" applyFill="1" applyBorder="1" applyAlignment="1">
      <alignment horizontal="center"/>
      <protection/>
    </xf>
    <xf numFmtId="1" fontId="14" fillId="0" borderId="39" xfId="58" applyNumberFormat="1" applyFont="1" applyFill="1" applyBorder="1" applyAlignment="1">
      <alignment horizontal="center"/>
      <protection/>
    </xf>
    <xf numFmtId="0" fontId="13" fillId="0" borderId="33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25" xfId="58" applyFont="1" applyFill="1" applyBorder="1" applyAlignment="1">
      <alignment horizontal="center" vertical="center" wrapText="1"/>
      <protection/>
    </xf>
    <xf numFmtId="0" fontId="13" fillId="0" borderId="36" xfId="58" applyFont="1" applyFill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left"/>
      <protection/>
    </xf>
    <xf numFmtId="172" fontId="13" fillId="0" borderId="11" xfId="42" applyNumberFormat="1" applyFont="1" applyBorder="1" applyAlignment="1">
      <alignment/>
    </xf>
    <xf numFmtId="172" fontId="13" fillId="0" borderId="2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0" fontId="15" fillId="0" borderId="40" xfId="58" applyFont="1" applyBorder="1" applyAlignment="1">
      <alignment horizontal="left" vertical="center"/>
      <protection/>
    </xf>
    <xf numFmtId="0" fontId="15" fillId="34" borderId="41" xfId="58" applyFont="1" applyFill="1" applyBorder="1" applyAlignment="1" applyProtection="1">
      <alignment horizontal="left"/>
      <protection/>
    </xf>
    <xf numFmtId="0" fontId="62" fillId="34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2" fillId="34" borderId="42" xfId="58" applyFont="1" applyFill="1" applyBorder="1" applyAlignment="1" applyProtection="1">
      <alignment horizontal="left"/>
      <protection/>
    </xf>
    <xf numFmtId="0" fontId="2" fillId="34" borderId="43" xfId="58" applyFont="1" applyFill="1" applyBorder="1" applyAlignment="1" applyProtection="1">
      <alignment horizontal="right"/>
      <protection/>
    </xf>
    <xf numFmtId="0" fontId="2" fillId="34" borderId="13" xfId="58" applyNumberFormat="1" applyFont="1" applyFill="1" applyBorder="1" applyAlignment="1" applyProtection="1">
      <alignment horizontal="left"/>
      <protection/>
    </xf>
    <xf numFmtId="0" fontId="2" fillId="34" borderId="13" xfId="58" applyFont="1" applyFill="1" applyBorder="1" applyAlignment="1" applyProtection="1">
      <alignment/>
      <protection/>
    </xf>
    <xf numFmtId="0" fontId="2" fillId="34" borderId="0" xfId="58" applyFont="1" applyFill="1" applyBorder="1" applyAlignment="1" applyProtection="1">
      <alignment horizontal="right" vertical="center"/>
      <protection/>
    </xf>
    <xf numFmtId="0" fontId="2" fillId="34" borderId="44" xfId="58" applyFont="1" applyFill="1" applyBorder="1" applyAlignment="1" applyProtection="1">
      <alignment horizontal="right"/>
      <protection/>
    </xf>
    <xf numFmtId="0" fontId="2" fillId="34" borderId="13" xfId="58" applyFont="1" applyFill="1" applyBorder="1" applyAlignment="1" applyProtection="1">
      <alignment horizontal="left"/>
      <protection/>
    </xf>
    <xf numFmtId="0" fontId="2" fillId="34" borderId="34" xfId="58" applyFont="1" applyFill="1" applyBorder="1" applyAlignment="1" applyProtection="1">
      <alignment horizontal="left"/>
      <protection/>
    </xf>
    <xf numFmtId="0" fontId="2" fillId="35" borderId="13" xfId="58" applyFont="1" applyFill="1" applyBorder="1" applyProtection="1">
      <alignment/>
      <protection/>
    </xf>
    <xf numFmtId="0" fontId="2" fillId="35" borderId="16" xfId="58" applyFont="1" applyFill="1" applyBorder="1" applyProtection="1">
      <alignment/>
      <protection/>
    </xf>
    <xf numFmtId="0" fontId="2" fillId="35" borderId="0" xfId="58" applyFont="1" applyFill="1" applyBorder="1" applyProtection="1">
      <alignment/>
      <protection/>
    </xf>
    <xf numFmtId="0" fontId="2" fillId="35" borderId="12" xfId="58" applyFont="1" applyFill="1" applyBorder="1" applyProtection="1">
      <alignment/>
      <protection/>
    </xf>
    <xf numFmtId="0" fontId="62" fillId="34" borderId="42" xfId="0" applyFont="1" applyFill="1" applyBorder="1" applyAlignment="1">
      <alignment/>
    </xf>
    <xf numFmtId="0" fontId="62" fillId="34" borderId="13" xfId="0" applyFont="1" applyFill="1" applyBorder="1" applyAlignment="1">
      <alignment/>
    </xf>
    <xf numFmtId="0" fontId="63" fillId="0" borderId="37" xfId="0" applyFont="1" applyBorder="1" applyAlignment="1" applyProtection="1">
      <alignment horizontal="center"/>
      <protection/>
    </xf>
    <xf numFmtId="2" fontId="2" fillId="0" borderId="10" xfId="63" applyNumberFormat="1" applyFont="1" applyBorder="1" applyAlignment="1" applyProtection="1">
      <alignment horizontal="center"/>
      <protection/>
    </xf>
    <xf numFmtId="171" fontId="2" fillId="0" borderId="45" xfId="42" applyFont="1" applyBorder="1" applyAlignment="1" applyProtection="1">
      <alignment horizontal="right" indent="2"/>
      <protection/>
    </xf>
    <xf numFmtId="10" fontId="2" fillId="0" borderId="46" xfId="63" applyNumberFormat="1" applyFont="1" applyBorder="1" applyAlignment="1" applyProtection="1">
      <alignment horizontal="right"/>
      <protection/>
    </xf>
    <xf numFmtId="171" fontId="2" fillId="0" borderId="27" xfId="42" applyFont="1" applyBorder="1" applyAlignment="1" applyProtection="1">
      <alignment horizontal="right" indent="2"/>
      <protection/>
    </xf>
    <xf numFmtId="0" fontId="63" fillId="34" borderId="13" xfId="0" applyFont="1" applyFill="1" applyBorder="1" applyAlignment="1" applyProtection="1">
      <alignment/>
      <protection/>
    </xf>
    <xf numFmtId="10" fontId="2" fillId="34" borderId="0" xfId="63" applyNumberFormat="1" applyFont="1" applyFill="1" applyBorder="1" applyAlignment="1" applyProtection="1">
      <alignment horizontal="right"/>
      <protection/>
    </xf>
    <xf numFmtId="0" fontId="63" fillId="34" borderId="34" xfId="0" applyFont="1" applyFill="1" applyBorder="1" applyAlignment="1" applyProtection="1">
      <alignment/>
      <protection/>
    </xf>
    <xf numFmtId="10" fontId="17" fillId="34" borderId="18" xfId="63" applyNumberFormat="1" applyFont="1" applyFill="1" applyBorder="1" applyAlignment="1" applyProtection="1">
      <alignment horizontal="right"/>
      <protection/>
    </xf>
    <xf numFmtId="170" fontId="17" fillId="0" borderId="47" xfId="46" applyFont="1" applyBorder="1" applyAlignment="1" applyProtection="1">
      <alignment horizontal="right" indent="2"/>
      <protection/>
    </xf>
    <xf numFmtId="0" fontId="62" fillId="35" borderId="13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17" fillId="34" borderId="40" xfId="58" applyFont="1" applyFill="1" applyBorder="1" applyAlignment="1" applyProtection="1">
      <alignment horizontal="left" indent="1"/>
      <protection/>
    </xf>
    <xf numFmtId="0" fontId="17" fillId="34" borderId="26" xfId="58" applyFont="1" applyFill="1" applyBorder="1" applyAlignment="1" applyProtection="1">
      <alignment wrapText="1"/>
      <protection/>
    </xf>
    <xf numFmtId="0" fontId="62" fillId="34" borderId="26" xfId="0" applyFont="1" applyFill="1" applyBorder="1" applyAlignment="1">
      <alignment/>
    </xf>
    <xf numFmtId="171" fontId="2" fillId="34" borderId="48" xfId="44" applyFont="1" applyFill="1" applyBorder="1" applyAlignment="1" applyProtection="1">
      <alignment horizontal="left" indent="2"/>
      <protection/>
    </xf>
    <xf numFmtId="0" fontId="17" fillId="34" borderId="49" xfId="58" applyFont="1" applyFill="1" applyBorder="1" applyAlignment="1" applyProtection="1">
      <alignment horizontal="center" wrapText="1"/>
      <protection/>
    </xf>
    <xf numFmtId="0" fontId="62" fillId="34" borderId="50" xfId="0" applyFont="1" applyFill="1" applyBorder="1" applyAlignment="1">
      <alignment/>
    </xf>
    <xf numFmtId="0" fontId="62" fillId="34" borderId="29" xfId="0" applyFont="1" applyFill="1" applyBorder="1" applyAlignment="1">
      <alignment/>
    </xf>
    <xf numFmtId="171" fontId="2" fillId="34" borderId="51" xfId="44" applyFont="1" applyFill="1" applyBorder="1" applyAlignment="1" applyProtection="1">
      <alignment horizontal="left" indent="2"/>
      <protection/>
    </xf>
    <xf numFmtId="0" fontId="17" fillId="34" borderId="50" xfId="58" applyFont="1" applyFill="1" applyBorder="1" applyAlignment="1" applyProtection="1">
      <alignment horizontal="center" wrapText="1"/>
      <protection/>
    </xf>
    <xf numFmtId="171" fontId="2" fillId="34" borderId="13" xfId="44" applyFont="1" applyFill="1" applyBorder="1" applyAlignment="1" applyProtection="1">
      <alignment horizontal="left" indent="2"/>
      <protection/>
    </xf>
    <xf numFmtId="0" fontId="62" fillId="34" borderId="52" xfId="0" applyFont="1" applyFill="1" applyBorder="1" applyAlignment="1">
      <alignment/>
    </xf>
    <xf numFmtId="171" fontId="2" fillId="34" borderId="50" xfId="44" applyFont="1" applyFill="1" applyBorder="1" applyAlignment="1" applyProtection="1">
      <alignment/>
      <protection/>
    </xf>
    <xf numFmtId="0" fontId="17" fillId="34" borderId="41" xfId="58" applyFont="1" applyFill="1" applyBorder="1" applyAlignment="1" applyProtection="1">
      <alignment horizontal="left" indent="1"/>
      <protection/>
    </xf>
    <xf numFmtId="0" fontId="17" fillId="34" borderId="53" xfId="58" applyFont="1" applyFill="1" applyBorder="1" applyAlignment="1" applyProtection="1">
      <alignment/>
      <protection/>
    </xf>
    <xf numFmtId="0" fontId="62" fillId="34" borderId="18" xfId="0" applyFont="1" applyFill="1" applyBorder="1" applyAlignment="1">
      <alignment/>
    </xf>
    <xf numFmtId="171" fontId="2" fillId="34" borderId="18" xfId="58" applyNumberFormat="1" applyFont="1" applyFill="1" applyBorder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0" fontId="64" fillId="35" borderId="12" xfId="0" applyFont="1" applyFill="1" applyBorder="1" applyAlignment="1" applyProtection="1">
      <alignment/>
      <protection/>
    </xf>
    <xf numFmtId="0" fontId="64" fillId="0" borderId="51" xfId="0" applyFont="1" applyBorder="1" applyAlignment="1" applyProtection="1">
      <alignment horizontal="center" vertical="top" wrapText="1"/>
      <protection/>
    </xf>
    <xf numFmtId="172" fontId="63" fillId="36" borderId="13" xfId="42" applyNumberFormat="1" applyFont="1" applyFill="1" applyBorder="1" applyAlignment="1" applyProtection="1">
      <alignment horizontal="right" indent="1"/>
      <protection/>
    </xf>
    <xf numFmtId="172" fontId="2" fillId="36" borderId="0" xfId="42" applyNumberFormat="1" applyFont="1" applyFill="1" applyBorder="1" applyAlignment="1" applyProtection="1">
      <alignment horizontal="right" indent="2"/>
      <protection/>
    </xf>
    <xf numFmtId="172" fontId="2" fillId="36" borderId="0" xfId="42" applyNumberFormat="1" applyFont="1" applyFill="1" applyBorder="1" applyAlignment="1" applyProtection="1">
      <alignment horizontal="right" wrapText="1" indent="2"/>
      <protection/>
    </xf>
    <xf numFmtId="172" fontId="2" fillId="36" borderId="12" xfId="42" applyNumberFormat="1" applyFont="1" applyFill="1" applyBorder="1" applyAlignment="1" applyProtection="1">
      <alignment horizontal="right" indent="2"/>
      <protection/>
    </xf>
    <xf numFmtId="0" fontId="17" fillId="34" borderId="51" xfId="58" applyFont="1" applyFill="1" applyBorder="1" applyAlignment="1" applyProtection="1">
      <alignment horizontal="left" indent="1"/>
      <protection/>
    </xf>
    <xf numFmtId="0" fontId="17" fillId="34" borderId="50" xfId="58" applyFont="1" applyFill="1" applyBorder="1" applyAlignment="1" applyProtection="1">
      <alignment/>
      <protection/>
    </xf>
    <xf numFmtId="0" fontId="2" fillId="35" borderId="15" xfId="58" applyFont="1" applyFill="1" applyBorder="1" applyAlignment="1" applyProtection="1">
      <alignment horizontal="left"/>
      <protection/>
    </xf>
    <xf numFmtId="0" fontId="2" fillId="35" borderId="16" xfId="58" applyFont="1" applyFill="1" applyBorder="1" applyAlignment="1" applyProtection="1">
      <alignment horizontal="center"/>
      <protection/>
    </xf>
    <xf numFmtId="171" fontId="2" fillId="35" borderId="16" xfId="44" applyFont="1" applyFill="1" applyBorder="1" applyAlignment="1" applyProtection="1">
      <alignment/>
      <protection/>
    </xf>
    <xf numFmtId="10" fontId="2" fillId="35" borderId="16" xfId="63" applyNumberFormat="1" applyFont="1" applyFill="1" applyBorder="1" applyAlignment="1" applyProtection="1">
      <alignment/>
      <protection/>
    </xf>
    <xf numFmtId="171" fontId="2" fillId="35" borderId="17" xfId="44" applyFont="1" applyFill="1" applyBorder="1" applyAlignment="1" applyProtection="1">
      <alignment/>
      <protection/>
    </xf>
    <xf numFmtId="0" fontId="65" fillId="34" borderId="0" xfId="0" applyFont="1" applyFill="1" applyAlignment="1">
      <alignment/>
    </xf>
    <xf numFmtId="0" fontId="23" fillId="0" borderId="0" xfId="58" applyFont="1" applyAlignment="1" applyProtection="1">
      <alignment horizontal="left" wrapText="1"/>
      <protection/>
    </xf>
    <xf numFmtId="0" fontId="65" fillId="0" borderId="0" xfId="0" applyFont="1" applyAlignment="1">
      <alignment/>
    </xf>
    <xf numFmtId="0" fontId="22" fillId="34" borderId="13" xfId="58" applyFont="1" applyFill="1" applyBorder="1" applyProtection="1">
      <alignment/>
      <protection/>
    </xf>
    <xf numFmtId="0" fontId="23" fillId="34" borderId="0" xfId="58" applyFont="1" applyFill="1" applyBorder="1" applyAlignment="1" applyProtection="1">
      <alignment horizontal="left"/>
      <protection/>
    </xf>
    <xf numFmtId="0" fontId="23" fillId="34" borderId="0" xfId="58" applyFont="1" applyFill="1" applyBorder="1" applyAlignment="1" applyProtection="1">
      <alignment horizontal="center"/>
      <protection/>
    </xf>
    <xf numFmtId="0" fontId="23" fillId="34" borderId="0" xfId="58" applyFont="1" applyFill="1" applyBorder="1" applyProtection="1">
      <alignment/>
      <protection/>
    </xf>
    <xf numFmtId="0" fontId="23" fillId="34" borderId="12" xfId="58" applyFont="1" applyFill="1" applyBorder="1" applyProtection="1">
      <alignment/>
      <protection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 applyProtection="1">
      <alignment/>
      <protection/>
    </xf>
    <xf numFmtId="0" fontId="23" fillId="34" borderId="12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3" fillId="34" borderId="34" xfId="58" applyFont="1" applyFill="1" applyBorder="1" applyProtection="1" quotePrefix="1">
      <alignment/>
      <protection/>
    </xf>
    <xf numFmtId="0" fontId="2" fillId="34" borderId="18" xfId="58" applyFont="1" applyFill="1" applyBorder="1" applyAlignment="1" applyProtection="1">
      <alignment/>
      <protection/>
    </xf>
    <xf numFmtId="0" fontId="2" fillId="34" borderId="18" xfId="58" applyFont="1" applyFill="1" applyBorder="1" applyProtection="1">
      <alignment/>
      <protection/>
    </xf>
    <xf numFmtId="0" fontId="64" fillId="0" borderId="35" xfId="0" applyFont="1" applyBorder="1" applyAlignment="1" applyProtection="1">
      <alignment horizontal="center" vertical="center" wrapText="1"/>
      <protection/>
    </xf>
    <xf numFmtId="0" fontId="17" fillId="0" borderId="19" xfId="58" applyFont="1" applyBorder="1" applyAlignment="1" applyProtection="1">
      <alignment horizontal="center" vertical="center" wrapText="1"/>
      <protection/>
    </xf>
    <xf numFmtId="10" fontId="17" fillId="0" borderId="19" xfId="63" applyNumberFormat="1" applyFont="1" applyBorder="1" applyAlignment="1" applyProtection="1">
      <alignment horizontal="center" vertical="center" wrapText="1"/>
      <protection/>
    </xf>
    <xf numFmtId="171" fontId="17" fillId="0" borderId="54" xfId="44" applyFont="1" applyBorder="1" applyAlignment="1" applyProtection="1">
      <alignment horizontal="center" vertical="center" wrapText="1"/>
      <protection/>
    </xf>
    <xf numFmtId="173" fontId="63" fillId="0" borderId="10" xfId="42" applyNumberFormat="1" applyFont="1" applyBorder="1" applyAlignment="1" applyProtection="1">
      <alignment horizontal="right" indent="1"/>
      <protection/>
    </xf>
    <xf numFmtId="173" fontId="63" fillId="34" borderId="21" xfId="42" applyNumberFormat="1" applyFont="1" applyFill="1" applyBorder="1" applyAlignment="1" applyProtection="1">
      <alignment/>
      <protection/>
    </xf>
    <xf numFmtId="0" fontId="23" fillId="34" borderId="0" xfId="0" applyFont="1" applyFill="1" applyBorder="1" applyAlignment="1">
      <alignment horizontal="left" vertical="top" wrapText="1"/>
    </xf>
    <xf numFmtId="0" fontId="2" fillId="34" borderId="18" xfId="58" applyFont="1" applyFill="1" applyBorder="1" applyAlignment="1" applyProtection="1">
      <alignment horizontal="left"/>
      <protection/>
    </xf>
    <xf numFmtId="174" fontId="23" fillId="34" borderId="55" xfId="58" applyNumberFormat="1" applyFont="1" applyFill="1" applyBorder="1" applyAlignment="1" applyProtection="1" quotePrefix="1">
      <alignment horizontal="right" indent="1"/>
      <protection/>
    </xf>
    <xf numFmtId="174" fontId="20" fillId="0" borderId="55" xfId="58" applyNumberFormat="1" applyFont="1" applyBorder="1" applyAlignment="1" applyProtection="1" quotePrefix="1">
      <alignment horizontal="right"/>
      <protection locked="0"/>
    </xf>
    <xf numFmtId="14" fontId="15" fillId="37" borderId="25" xfId="58" applyNumberFormat="1" applyFont="1" applyFill="1" applyBorder="1" applyAlignment="1" applyProtection="1">
      <alignment horizontal="left" vertical="center"/>
      <protection locked="0"/>
    </xf>
    <xf numFmtId="172" fontId="15" fillId="37" borderId="56" xfId="42" applyNumberFormat="1" applyFont="1" applyFill="1" applyBorder="1" applyAlignment="1" applyProtection="1">
      <alignment vertical="center"/>
      <protection locked="0"/>
    </xf>
    <xf numFmtId="0" fontId="14" fillId="37" borderId="57" xfId="58" applyNumberFormat="1" applyFont="1" applyFill="1" applyBorder="1" applyAlignment="1" applyProtection="1">
      <alignment horizontal="left"/>
      <protection locked="0"/>
    </xf>
    <xf numFmtId="14" fontId="14" fillId="37" borderId="52" xfId="58" applyNumberFormat="1" applyFont="1" applyFill="1" applyBorder="1" applyAlignment="1" applyProtection="1">
      <alignment horizontal="left"/>
      <protection locked="0"/>
    </xf>
    <xf numFmtId="49" fontId="14" fillId="37" borderId="58" xfId="58" applyNumberFormat="1" applyFont="1" applyFill="1" applyBorder="1" applyProtection="1">
      <alignment/>
      <protection locked="0"/>
    </xf>
    <xf numFmtId="1" fontId="14" fillId="37" borderId="58" xfId="42" applyNumberFormat="1" applyFont="1" applyFill="1" applyBorder="1" applyAlignment="1" applyProtection="1">
      <alignment horizontal="center"/>
      <protection locked="0"/>
    </xf>
    <xf numFmtId="172" fontId="14" fillId="37" borderId="58" xfId="42" applyNumberFormat="1" applyFont="1" applyFill="1" applyBorder="1" applyAlignment="1" applyProtection="1">
      <alignment/>
      <protection locked="0"/>
    </xf>
    <xf numFmtId="0" fontId="14" fillId="37" borderId="37" xfId="58" applyNumberFormat="1" applyFont="1" applyFill="1" applyBorder="1" applyAlignment="1" applyProtection="1">
      <alignment horizontal="left"/>
      <protection locked="0"/>
    </xf>
    <xf numFmtId="14" fontId="14" fillId="37" borderId="29" xfId="58" applyNumberFormat="1" applyFont="1" applyFill="1" applyBorder="1" applyAlignment="1" applyProtection="1">
      <alignment horizontal="left"/>
      <protection locked="0"/>
    </xf>
    <xf numFmtId="49" fontId="14" fillId="37" borderId="10" xfId="58" applyNumberFormat="1" applyFont="1" applyFill="1" applyBorder="1" applyProtection="1">
      <alignment/>
      <protection locked="0"/>
    </xf>
    <xf numFmtId="1" fontId="14" fillId="37" borderId="10" xfId="42" applyNumberFormat="1" applyFont="1" applyFill="1" applyBorder="1" applyAlignment="1" applyProtection="1">
      <alignment horizontal="center"/>
      <protection locked="0"/>
    </xf>
    <xf numFmtId="172" fontId="14" fillId="37" borderId="10" xfId="42" applyNumberFormat="1" applyFont="1" applyFill="1" applyBorder="1" applyAlignment="1" applyProtection="1">
      <alignment/>
      <protection locked="0"/>
    </xf>
    <xf numFmtId="0" fontId="14" fillId="37" borderId="29" xfId="58" applyNumberFormat="1" applyFont="1" applyFill="1" applyBorder="1" applyAlignment="1" applyProtection="1">
      <alignment horizontal="left"/>
      <protection locked="0"/>
    </xf>
    <xf numFmtId="14" fontId="20" fillId="0" borderId="55" xfId="58" applyNumberFormat="1" applyFont="1" applyBorder="1" applyAlignment="1" applyProtection="1" quotePrefix="1">
      <alignment horizontal="right"/>
      <protection locked="0"/>
    </xf>
    <xf numFmtId="0" fontId="2" fillId="38" borderId="23" xfId="58" applyFont="1" applyFill="1" applyBorder="1" applyAlignment="1" applyProtection="1">
      <alignment/>
      <protection locked="0"/>
    </xf>
    <xf numFmtId="0" fontId="2" fillId="38" borderId="54" xfId="58" applyFont="1" applyFill="1" applyBorder="1" applyAlignment="1" applyProtection="1">
      <alignment horizontal="left"/>
      <protection locked="0"/>
    </xf>
    <xf numFmtId="0" fontId="2" fillId="37" borderId="44" xfId="58" applyNumberFormat="1" applyFont="1" applyFill="1" applyBorder="1" applyAlignment="1" applyProtection="1">
      <alignment horizontal="left"/>
      <protection locked="0"/>
    </xf>
    <xf numFmtId="0" fontId="2" fillId="38" borderId="50" xfId="58" applyFont="1" applyFill="1" applyBorder="1" applyAlignment="1" applyProtection="1">
      <alignment/>
      <protection locked="0"/>
    </xf>
    <xf numFmtId="0" fontId="2" fillId="38" borderId="50" xfId="58" applyFont="1" applyFill="1" applyBorder="1" applyAlignment="1" applyProtection="1">
      <alignment horizontal="right"/>
      <protection locked="0"/>
    </xf>
    <xf numFmtId="0" fontId="2" fillId="38" borderId="44" xfId="58" applyFont="1" applyFill="1" applyBorder="1" applyAlignment="1" applyProtection="1">
      <alignment/>
      <protection locked="0"/>
    </xf>
    <xf numFmtId="0" fontId="2" fillId="38" borderId="29" xfId="58" applyFont="1" applyFill="1" applyBorder="1" applyAlignment="1" applyProtection="1">
      <alignment/>
      <protection locked="0"/>
    </xf>
    <xf numFmtId="0" fontId="63" fillId="37" borderId="59" xfId="0" applyFont="1" applyFill="1" applyBorder="1" applyAlignment="1" applyProtection="1">
      <alignment/>
      <protection locked="0"/>
    </xf>
    <xf numFmtId="0" fontId="63" fillId="37" borderId="10" xfId="0" applyFont="1" applyFill="1" applyBorder="1" applyAlignment="1" applyProtection="1">
      <alignment/>
      <protection locked="0"/>
    </xf>
    <xf numFmtId="0" fontId="63" fillId="37" borderId="45" xfId="0" applyFont="1" applyFill="1" applyBorder="1" applyAlignment="1" applyProtection="1">
      <alignment/>
      <protection locked="0"/>
    </xf>
    <xf numFmtId="172" fontId="64" fillId="37" borderId="44" xfId="42" applyNumberFormat="1" applyFont="1" applyFill="1" applyBorder="1" applyAlignment="1" applyProtection="1">
      <alignment horizontal="right" indent="2"/>
      <protection locked="0"/>
    </xf>
    <xf numFmtId="172" fontId="64" fillId="37" borderId="23" xfId="42" applyNumberFormat="1" applyFont="1" applyFill="1" applyBorder="1" applyAlignment="1" applyProtection="1">
      <alignment horizontal="right" indent="2"/>
      <protection locked="0"/>
    </xf>
    <xf numFmtId="172" fontId="63" fillId="37" borderId="51" xfId="42" applyNumberFormat="1" applyFont="1" applyFill="1" applyBorder="1" applyAlignment="1" applyProtection="1">
      <alignment horizontal="right" indent="1"/>
      <protection locked="0"/>
    </xf>
    <xf numFmtId="0" fontId="23" fillId="37" borderId="14" xfId="0" applyFont="1" applyFill="1" applyBorder="1" applyAlignment="1" applyProtection="1">
      <alignment horizontal="left" wrapText="1"/>
      <protection locked="0"/>
    </xf>
    <xf numFmtId="0" fontId="23" fillId="37" borderId="60" xfId="0" applyFont="1" applyFill="1" applyBorder="1" applyAlignment="1" applyProtection="1">
      <alignment horizontal="left" wrapText="1"/>
      <protection locked="0"/>
    </xf>
    <xf numFmtId="0" fontId="23" fillId="37" borderId="61" xfId="0" applyFont="1" applyFill="1" applyBorder="1" applyAlignment="1" applyProtection="1">
      <alignment horizontal="left" wrapText="1"/>
      <protection locked="0"/>
    </xf>
    <xf numFmtId="0" fontId="63" fillId="0" borderId="39" xfId="0" applyFont="1" applyBorder="1" applyAlignment="1" applyProtection="1">
      <alignment horizontal="center"/>
      <protection/>
    </xf>
    <xf numFmtId="0" fontId="62" fillId="0" borderId="0" xfId="0" applyFont="1" applyBorder="1" applyAlignment="1">
      <alignment/>
    </xf>
    <xf numFmtId="10" fontId="14" fillId="34" borderId="0" xfId="63" applyNumberFormat="1" applyFont="1" applyFill="1" applyBorder="1" applyAlignment="1" applyProtection="1">
      <alignment horizontal="right"/>
      <protection/>
    </xf>
    <xf numFmtId="10" fontId="13" fillId="34" borderId="0" xfId="63" applyNumberFormat="1" applyFont="1" applyFill="1" applyBorder="1" applyAlignment="1" applyProtection="1">
      <alignment horizontal="right"/>
      <protection/>
    </xf>
    <xf numFmtId="0" fontId="20" fillId="0" borderId="34" xfId="58" applyFont="1" applyBorder="1" applyProtection="1">
      <alignment/>
      <protection/>
    </xf>
    <xf numFmtId="0" fontId="20" fillId="0" borderId="55" xfId="58" applyFont="1" applyBorder="1" applyAlignment="1" applyProtection="1" quotePrefix="1">
      <alignment horizontal="right"/>
      <protection/>
    </xf>
    <xf numFmtId="0" fontId="7" fillId="0" borderId="0" xfId="58" applyFont="1" applyProtection="1">
      <alignment/>
      <protection/>
    </xf>
    <xf numFmtId="0" fontId="12" fillId="0" borderId="0" xfId="58" applyFont="1" applyProtection="1">
      <alignment/>
      <protection/>
    </xf>
    <xf numFmtId="0" fontId="4" fillId="0" borderId="0" xfId="58" applyFont="1" applyAlignment="1" applyProtection="1">
      <alignment/>
      <protection/>
    </xf>
    <xf numFmtId="0" fontId="12" fillId="0" borderId="0" xfId="58" applyFont="1" applyBorder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58" applyFont="1" applyProtection="1">
      <alignment/>
      <protection/>
    </xf>
    <xf numFmtId="0" fontId="62" fillId="34" borderId="0" xfId="0" applyFont="1" applyFill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7" fillId="0" borderId="12" xfId="58" applyFont="1" applyBorder="1" applyProtection="1">
      <alignment/>
      <protection/>
    </xf>
    <xf numFmtId="0" fontId="7" fillId="33" borderId="14" xfId="58" applyFont="1" applyFill="1" applyBorder="1" applyProtection="1">
      <alignment/>
      <protection/>
    </xf>
    <xf numFmtId="0" fontId="7" fillId="33" borderId="0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5" fillId="0" borderId="12" xfId="58" applyFont="1" applyBorder="1" applyProtection="1">
      <alignment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Border="1" applyProtection="1">
      <alignment/>
      <protection/>
    </xf>
    <xf numFmtId="0" fontId="5" fillId="0" borderId="0" xfId="58" applyFont="1" applyProtection="1">
      <alignment/>
      <protection/>
    </xf>
    <xf numFmtId="178" fontId="14" fillId="0" borderId="52" xfId="42" applyNumberFormat="1" applyFont="1" applyFill="1" applyBorder="1" applyAlignment="1" applyProtection="1">
      <alignment horizontal="center"/>
      <protection/>
    </xf>
    <xf numFmtId="0" fontId="7" fillId="0" borderId="0" xfId="58" applyFont="1" applyBorder="1" applyProtection="1">
      <alignment/>
      <protection/>
    </xf>
    <xf numFmtId="0" fontId="14" fillId="0" borderId="13" xfId="58" applyFont="1" applyBorder="1" applyProtection="1">
      <alignment/>
      <protection/>
    </xf>
    <xf numFmtId="0" fontId="14" fillId="0" borderId="0" xfId="58" applyFont="1" applyBorder="1" applyProtection="1">
      <alignment/>
      <protection/>
    </xf>
    <xf numFmtId="0" fontId="13" fillId="0" borderId="34" xfId="58" applyFont="1" applyBorder="1" applyAlignment="1" applyProtection="1">
      <alignment horizontal="left"/>
      <protection/>
    </xf>
    <xf numFmtId="179" fontId="13" fillId="0" borderId="62" xfId="42" applyNumberFormat="1" applyFont="1" applyBorder="1" applyAlignment="1" applyProtection="1">
      <alignment horizontal="center"/>
      <protection/>
    </xf>
    <xf numFmtId="0" fontId="7" fillId="0" borderId="13" xfId="58" applyFont="1" applyBorder="1" applyProtection="1">
      <alignment/>
      <protection/>
    </xf>
    <xf numFmtId="0" fontId="10" fillId="0" borderId="0" xfId="58" applyFont="1" applyBorder="1" applyProtection="1">
      <alignment/>
      <protection/>
    </xf>
    <xf numFmtId="2" fontId="10" fillId="0" borderId="0" xfId="44" applyNumberFormat="1" applyFont="1" applyBorder="1" applyAlignment="1" applyProtection="1">
      <alignment/>
      <protection/>
    </xf>
    <xf numFmtId="171" fontId="13" fillId="0" borderId="63" xfId="42" applyFont="1" applyBorder="1" applyAlignment="1" applyProtection="1">
      <alignment/>
      <protection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7" fillId="33" borderId="15" xfId="58" applyFont="1" applyFill="1" applyBorder="1" applyProtection="1">
      <alignment/>
      <protection/>
    </xf>
    <xf numFmtId="0" fontId="7" fillId="33" borderId="16" xfId="58" applyFont="1" applyFill="1" applyBorder="1" applyProtection="1">
      <alignment/>
      <protection/>
    </xf>
    <xf numFmtId="2" fontId="7" fillId="33" borderId="16" xfId="58" applyNumberFormat="1" applyFont="1" applyFill="1" applyBorder="1" applyProtection="1">
      <alignment/>
      <protection/>
    </xf>
    <xf numFmtId="2" fontId="7" fillId="33" borderId="17" xfId="58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58" applyFont="1" applyAlignment="1" applyProtection="1">
      <alignment vertical="top" wrapText="1"/>
      <protection/>
    </xf>
    <xf numFmtId="0" fontId="6" fillId="0" borderId="0" xfId="58" applyFont="1" applyBorder="1" applyAlignment="1" applyProtection="1">
      <alignment horizontal="left"/>
      <protection/>
    </xf>
    <xf numFmtId="0" fontId="5" fillId="0" borderId="0" xfId="58" applyFont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6" fillId="0" borderId="0" xfId="58" applyFont="1" applyProtection="1">
      <alignment/>
      <protection/>
    </xf>
    <xf numFmtId="171" fontId="5" fillId="0" borderId="0" xfId="44" applyFont="1" applyBorder="1" applyAlignment="1" applyProtection="1">
      <alignment horizontal="left"/>
      <protection/>
    </xf>
    <xf numFmtId="0" fontId="6" fillId="0" borderId="0" xfId="58" applyFont="1" applyBorder="1" applyProtection="1">
      <alignment/>
      <protection/>
    </xf>
    <xf numFmtId="0" fontId="8" fillId="0" borderId="0" xfId="58" applyFont="1" applyBorder="1" applyProtection="1">
      <alignment/>
      <protection/>
    </xf>
    <xf numFmtId="171" fontId="6" fillId="0" borderId="0" xfId="44" applyFont="1" applyBorder="1" applyAlignment="1" applyProtection="1">
      <alignment/>
      <protection/>
    </xf>
    <xf numFmtId="0" fontId="5" fillId="0" borderId="11" xfId="58" applyFont="1" applyFill="1" applyBorder="1" applyAlignment="1" applyProtection="1">
      <alignment horizontal="center" wrapText="1"/>
      <protection/>
    </xf>
    <xf numFmtId="0" fontId="6" fillId="0" borderId="10" xfId="58" applyFont="1" applyBorder="1" applyProtection="1">
      <alignment/>
      <protection/>
    </xf>
    <xf numFmtId="0" fontId="6" fillId="0" borderId="10" xfId="58" applyFont="1" applyBorder="1" applyAlignment="1" applyProtection="1">
      <alignment horizontal="left"/>
      <protection/>
    </xf>
    <xf numFmtId="171" fontId="6" fillId="0" borderId="10" xfId="58" applyNumberFormat="1" applyFont="1" applyBorder="1" applyProtection="1">
      <alignment/>
      <protection/>
    </xf>
    <xf numFmtId="0" fontId="19" fillId="34" borderId="0" xfId="58" applyFont="1" applyFill="1" applyBorder="1" applyAlignment="1" applyProtection="1">
      <alignment/>
      <protection/>
    </xf>
    <xf numFmtId="0" fontId="20" fillId="0" borderId="18" xfId="58" applyFont="1" applyBorder="1" applyAlignment="1" applyProtection="1">
      <alignment horizontal="center"/>
      <protection/>
    </xf>
    <xf numFmtId="0" fontId="13" fillId="0" borderId="16" xfId="58" applyFont="1" applyFill="1" applyBorder="1" applyAlignment="1" applyProtection="1">
      <alignment horizontal="center" vertical="center" wrapText="1"/>
      <protection/>
    </xf>
    <xf numFmtId="0" fontId="20" fillId="0" borderId="18" xfId="58" applyFont="1" applyBorder="1" applyProtection="1">
      <alignment/>
      <protection/>
    </xf>
    <xf numFmtId="10" fontId="14" fillId="0" borderId="13" xfId="63" applyNumberFormat="1" applyFont="1" applyBorder="1" applyAlignment="1" applyProtection="1">
      <alignment horizontal="right"/>
      <protection/>
    </xf>
    <xf numFmtId="180" fontId="14" fillId="0" borderId="52" xfId="42" applyNumberFormat="1" applyFont="1" applyFill="1" applyBorder="1" applyAlignment="1" applyProtection="1">
      <alignment horizontal="center"/>
      <protection locked="0"/>
    </xf>
    <xf numFmtId="10" fontId="13" fillId="0" borderId="64" xfId="63" applyNumberFormat="1" applyFont="1" applyBorder="1" applyAlignment="1" applyProtection="1">
      <alignment horizontal="right"/>
      <protection/>
    </xf>
    <xf numFmtId="179" fontId="13" fillId="0" borderId="0" xfId="42" applyNumberFormat="1" applyFont="1" applyBorder="1" applyAlignment="1" applyProtection="1">
      <alignment horizontal="center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179" fontId="14" fillId="0" borderId="0" xfId="42" applyNumberFormat="1" applyFont="1" applyFill="1" applyBorder="1" applyAlignment="1" applyProtection="1">
      <alignment horizontal="center"/>
      <protection locked="0"/>
    </xf>
    <xf numFmtId="171" fontId="14" fillId="0" borderId="0" xfId="42" applyFont="1" applyBorder="1" applyAlignment="1" applyProtection="1">
      <alignment/>
      <protection/>
    </xf>
    <xf numFmtId="171" fontId="13" fillId="0" borderId="0" xfId="42" applyFont="1" applyBorder="1" applyAlignment="1" applyProtection="1">
      <alignment/>
      <protection/>
    </xf>
    <xf numFmtId="10" fontId="13" fillId="34" borderId="12" xfId="63" applyNumberFormat="1" applyFont="1" applyFill="1" applyBorder="1" applyAlignment="1" applyProtection="1">
      <alignment horizontal="right"/>
      <protection/>
    </xf>
    <xf numFmtId="0" fontId="10" fillId="0" borderId="0" xfId="58" applyFont="1" applyFill="1" applyBorder="1" applyAlignment="1" applyProtection="1">
      <alignment/>
      <protection/>
    </xf>
    <xf numFmtId="2" fontId="10" fillId="0" borderId="0" xfId="44" applyNumberFormat="1" applyFont="1" applyBorder="1" applyAlignment="1" applyProtection="1">
      <alignment/>
      <protection/>
    </xf>
    <xf numFmtId="0" fontId="7" fillId="0" borderId="0" xfId="58" applyFont="1" applyAlignment="1" applyProtection="1">
      <alignment/>
      <protection/>
    </xf>
    <xf numFmtId="175" fontId="13" fillId="0" borderId="0" xfId="58" applyNumberFormat="1" applyFont="1" applyFill="1" applyBorder="1" applyAlignment="1" applyProtection="1">
      <alignment/>
      <protection/>
    </xf>
    <xf numFmtId="171" fontId="13" fillId="0" borderId="12" xfId="42" applyFont="1" applyBorder="1" applyAlignment="1" applyProtection="1">
      <alignment/>
      <protection/>
    </xf>
    <xf numFmtId="49" fontId="14" fillId="0" borderId="35" xfId="42" applyNumberFormat="1" applyFont="1" applyFill="1" applyBorder="1" applyAlignment="1" applyProtection="1">
      <alignment horizontal="center"/>
      <protection locked="0"/>
    </xf>
    <xf numFmtId="180" fontId="14" fillId="0" borderId="28" xfId="42" applyNumberFormat="1" applyFont="1" applyFill="1" applyBorder="1" applyAlignment="1" applyProtection="1">
      <alignment horizontal="center"/>
      <protection locked="0"/>
    </xf>
    <xf numFmtId="178" fontId="14" fillId="0" borderId="28" xfId="42" applyNumberFormat="1" applyFont="1" applyFill="1" applyBorder="1" applyAlignment="1" applyProtection="1">
      <alignment horizontal="center"/>
      <protection/>
    </xf>
    <xf numFmtId="49" fontId="14" fillId="0" borderId="57" xfId="42" applyNumberFormat="1" applyFont="1" applyFill="1" applyBorder="1" applyAlignment="1" applyProtection="1">
      <alignment horizontal="center"/>
      <protection locked="0"/>
    </xf>
    <xf numFmtId="49" fontId="14" fillId="0" borderId="65" xfId="42" applyNumberFormat="1" applyFont="1" applyFill="1" applyBorder="1" applyAlignment="1" applyProtection="1">
      <alignment horizontal="center"/>
      <protection locked="0"/>
    </xf>
    <xf numFmtId="180" fontId="14" fillId="0" borderId="66" xfId="42" applyNumberFormat="1" applyFont="1" applyFill="1" applyBorder="1" applyAlignment="1" applyProtection="1">
      <alignment horizontal="center"/>
      <protection locked="0"/>
    </xf>
    <xf numFmtId="178" fontId="14" fillId="0" borderId="66" xfId="42" applyNumberFormat="1" applyFont="1" applyFill="1" applyBorder="1" applyAlignment="1" applyProtection="1">
      <alignment horizontal="center"/>
      <protection/>
    </xf>
    <xf numFmtId="180" fontId="13" fillId="0" borderId="56" xfId="42" applyNumberFormat="1" applyFont="1" applyBorder="1" applyAlignment="1" applyProtection="1">
      <alignment/>
      <protection/>
    </xf>
    <xf numFmtId="179" fontId="13" fillId="0" borderId="46" xfId="42" applyNumberFormat="1" applyFont="1" applyBorder="1" applyAlignment="1" applyProtection="1">
      <alignment horizontal="center"/>
      <protection/>
    </xf>
    <xf numFmtId="0" fontId="20" fillId="34" borderId="43" xfId="58" applyFont="1" applyFill="1" applyBorder="1" applyAlignment="1" applyProtection="1">
      <alignment/>
      <protection/>
    </xf>
    <xf numFmtId="0" fontId="20" fillId="34" borderId="64" xfId="58" applyFont="1" applyFill="1" applyBorder="1" applyAlignment="1" applyProtection="1">
      <alignment/>
      <protection/>
    </xf>
    <xf numFmtId="0" fontId="14" fillId="0" borderId="43" xfId="58" applyFont="1" applyFill="1" applyBorder="1" applyAlignment="1" applyProtection="1">
      <alignment/>
      <protection locked="0"/>
    </xf>
    <xf numFmtId="0" fontId="14" fillId="0" borderId="64" xfId="58" applyFont="1" applyFill="1" applyBorder="1" applyAlignment="1" applyProtection="1">
      <alignment/>
      <protection locked="0"/>
    </xf>
    <xf numFmtId="0" fontId="14" fillId="0" borderId="53" xfId="58" applyFont="1" applyFill="1" applyBorder="1" applyAlignment="1" applyProtection="1">
      <alignment/>
      <protection locked="0"/>
    </xf>
    <xf numFmtId="0" fontId="14" fillId="0" borderId="18" xfId="58" applyFont="1" applyFill="1" applyBorder="1" applyAlignment="1" applyProtection="1">
      <alignment/>
      <protection locked="0"/>
    </xf>
    <xf numFmtId="0" fontId="14" fillId="0" borderId="55" xfId="58" applyFont="1" applyFill="1" applyBorder="1" applyAlignment="1" applyProtection="1">
      <alignment/>
      <protection locked="0"/>
    </xf>
    <xf numFmtId="0" fontId="14" fillId="0" borderId="0" xfId="58" applyFont="1" applyFill="1" applyBorder="1" applyAlignment="1" applyProtection="1">
      <alignment/>
      <protection locked="0"/>
    </xf>
    <xf numFmtId="0" fontId="14" fillId="0" borderId="12" xfId="58" applyFont="1" applyFill="1" applyBorder="1" applyAlignment="1" applyProtection="1">
      <alignment/>
      <protection locked="0"/>
    </xf>
    <xf numFmtId="0" fontId="14" fillId="0" borderId="0" xfId="58" applyNumberFormat="1" applyFont="1" applyFill="1" applyBorder="1" applyAlignment="1" applyProtection="1">
      <alignment/>
      <protection locked="0"/>
    </xf>
    <xf numFmtId="0" fontId="14" fillId="0" borderId="12" xfId="58" applyNumberFormat="1" applyFont="1" applyFill="1" applyBorder="1" applyAlignment="1" applyProtection="1">
      <alignment/>
      <protection locked="0"/>
    </xf>
    <xf numFmtId="0" fontId="14" fillId="0" borderId="67" xfId="58" applyFont="1" applyFill="1" applyBorder="1" applyAlignment="1" applyProtection="1">
      <alignment/>
      <protection locked="0"/>
    </xf>
    <xf numFmtId="0" fontId="14" fillId="0" borderId="46" xfId="58" applyNumberFormat="1" applyFont="1" applyFill="1" applyBorder="1" applyAlignment="1" applyProtection="1">
      <alignment/>
      <protection locked="0"/>
    </xf>
    <xf numFmtId="0" fontId="14" fillId="0" borderId="46" xfId="58" applyFont="1" applyFill="1" applyBorder="1" applyAlignment="1" applyProtection="1">
      <alignment/>
      <protection locked="0"/>
    </xf>
    <xf numFmtId="0" fontId="14" fillId="0" borderId="68" xfId="58" applyFont="1" applyFill="1" applyBorder="1" applyAlignment="1" applyProtection="1">
      <alignment/>
      <protection locked="0"/>
    </xf>
    <xf numFmtId="0" fontId="63" fillId="39" borderId="69" xfId="0" applyFont="1" applyFill="1" applyBorder="1" applyAlignment="1" applyProtection="1">
      <alignment/>
      <protection/>
    </xf>
    <xf numFmtId="14" fontId="14" fillId="40" borderId="70" xfId="58" applyNumberFormat="1" applyFont="1" applyFill="1" applyBorder="1" applyAlignment="1" applyProtection="1">
      <alignment horizontal="center"/>
      <protection locked="0"/>
    </xf>
    <xf numFmtId="49" fontId="14" fillId="40" borderId="70" xfId="58" applyNumberFormat="1" applyFont="1" applyFill="1" applyBorder="1" applyAlignment="1" applyProtection="1">
      <alignment horizontal="center"/>
      <protection locked="0"/>
    </xf>
    <xf numFmtId="1" fontId="14" fillId="40" borderId="58" xfId="42" applyNumberFormat="1" applyFont="1" applyFill="1" applyBorder="1" applyAlignment="1" applyProtection="1">
      <alignment horizontal="center"/>
      <protection locked="0"/>
    </xf>
    <xf numFmtId="49" fontId="14" fillId="40" borderId="44" xfId="58" applyNumberFormat="1" applyFont="1" applyFill="1" applyBorder="1" applyAlignment="1" applyProtection="1">
      <alignment horizontal="center"/>
      <protection locked="0"/>
    </xf>
    <xf numFmtId="1" fontId="14" fillId="40" borderId="10" xfId="42" applyNumberFormat="1" applyFont="1" applyFill="1" applyBorder="1" applyAlignment="1" applyProtection="1">
      <alignment horizontal="center"/>
      <protection locked="0"/>
    </xf>
    <xf numFmtId="49" fontId="14" fillId="40" borderId="71" xfId="58" applyNumberFormat="1" applyFont="1" applyFill="1" applyBorder="1" applyAlignment="1" applyProtection="1">
      <alignment horizontal="center"/>
      <protection locked="0"/>
    </xf>
    <xf numFmtId="1" fontId="14" fillId="40" borderId="21" xfId="42" applyNumberFormat="1" applyFont="1" applyFill="1" applyBorder="1" applyAlignment="1" applyProtection="1">
      <alignment horizontal="center"/>
      <protection locked="0"/>
    </xf>
    <xf numFmtId="173" fontId="14" fillId="40" borderId="52" xfId="42" applyNumberFormat="1" applyFont="1" applyFill="1" applyBorder="1" applyAlignment="1" applyProtection="1">
      <alignment horizontal="center"/>
      <protection locked="0"/>
    </xf>
    <xf numFmtId="173" fontId="14" fillId="40" borderId="31" xfId="42" applyNumberFormat="1" applyFont="1" applyFill="1" applyBorder="1" applyAlignment="1" applyProtection="1">
      <alignment horizontal="center"/>
      <protection locked="0"/>
    </xf>
    <xf numFmtId="178" fontId="14" fillId="0" borderId="21" xfId="42" applyNumberFormat="1" applyFont="1" applyFill="1" applyBorder="1" applyAlignment="1" applyProtection="1">
      <alignment horizontal="center"/>
      <protection/>
    </xf>
    <xf numFmtId="10" fontId="13" fillId="34" borderId="64" xfId="63" applyNumberFormat="1" applyFont="1" applyFill="1" applyBorder="1" applyAlignment="1" applyProtection="1">
      <alignment horizontal="right"/>
      <protection/>
    </xf>
    <xf numFmtId="180" fontId="14" fillId="40" borderId="44" xfId="42" applyNumberFormat="1" applyFont="1" applyFill="1" applyBorder="1" applyAlignment="1" applyProtection="1">
      <alignment horizontal="center"/>
      <protection locked="0"/>
    </xf>
    <xf numFmtId="180" fontId="14" fillId="40" borderId="71" xfId="42" applyNumberFormat="1" applyFont="1" applyFill="1" applyBorder="1" applyAlignment="1" applyProtection="1">
      <alignment horizontal="center"/>
      <protection locked="0"/>
    </xf>
    <xf numFmtId="180" fontId="14" fillId="40" borderId="19" xfId="42" applyNumberFormat="1" applyFont="1" applyFill="1" applyBorder="1" applyAlignment="1" applyProtection="1">
      <alignment horizontal="center"/>
      <protection locked="0"/>
    </xf>
    <xf numFmtId="180" fontId="14" fillId="40" borderId="10" xfId="42" applyNumberFormat="1" applyFont="1" applyFill="1" applyBorder="1" applyAlignment="1" applyProtection="1">
      <alignment horizontal="center"/>
      <protection locked="0"/>
    </xf>
    <xf numFmtId="180" fontId="14" fillId="40" borderId="21" xfId="42" applyNumberFormat="1" applyFont="1" applyFill="1" applyBorder="1" applyAlignment="1" applyProtection="1">
      <alignment horizontal="center"/>
      <protection locked="0"/>
    </xf>
    <xf numFmtId="180" fontId="13" fillId="0" borderId="62" xfId="42" applyNumberFormat="1" applyFont="1" applyBorder="1" applyAlignment="1" applyProtection="1">
      <alignment horizontal="right"/>
      <protection/>
    </xf>
    <xf numFmtId="173" fontId="13" fillId="0" borderId="62" xfId="42" applyNumberFormat="1" applyFont="1" applyBorder="1" applyAlignment="1" applyProtection="1">
      <alignment horizontal="right"/>
      <protection/>
    </xf>
    <xf numFmtId="179" fontId="13" fillId="0" borderId="56" xfId="42" applyNumberFormat="1" applyFont="1" applyBorder="1" applyAlignment="1" applyProtection="1">
      <alignment horizontal="right"/>
      <protection/>
    </xf>
    <xf numFmtId="179" fontId="13" fillId="0" borderId="36" xfId="42" applyNumberFormat="1" applyFont="1" applyBorder="1" applyAlignment="1" applyProtection="1">
      <alignment horizontal="right"/>
      <protection/>
    </xf>
    <xf numFmtId="180" fontId="13" fillId="0" borderId="36" xfId="42" applyNumberFormat="1" applyFont="1" applyBorder="1" applyAlignment="1" applyProtection="1">
      <alignment horizontal="right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1" fontId="14" fillId="40" borderId="19" xfId="42" applyNumberFormat="1" applyFont="1" applyFill="1" applyBorder="1" applyAlignment="1" applyProtection="1">
      <alignment horizontal="center"/>
      <protection locked="0"/>
    </xf>
    <xf numFmtId="173" fontId="14" fillId="40" borderId="28" xfId="42" applyNumberFormat="1" applyFont="1" applyFill="1" applyBorder="1" applyAlignment="1" applyProtection="1">
      <alignment horizontal="center"/>
      <protection locked="0"/>
    </xf>
    <xf numFmtId="0" fontId="14" fillId="40" borderId="40" xfId="58" applyNumberFormat="1" applyFont="1" applyFill="1" applyBorder="1" applyAlignment="1" applyProtection="1">
      <alignment horizontal="left"/>
      <protection locked="0"/>
    </xf>
    <xf numFmtId="0" fontId="14" fillId="40" borderId="37" xfId="58" applyNumberFormat="1" applyFont="1" applyFill="1" applyBorder="1" applyAlignment="1" applyProtection="1">
      <alignment horizontal="left"/>
      <protection locked="0"/>
    </xf>
    <xf numFmtId="0" fontId="14" fillId="40" borderId="39" xfId="58" applyNumberFormat="1" applyFont="1" applyFill="1" applyBorder="1" applyAlignment="1" applyProtection="1">
      <alignment horizontal="left"/>
      <protection locked="0"/>
    </xf>
    <xf numFmtId="14" fontId="14" fillId="40" borderId="50" xfId="58" applyNumberFormat="1" applyFont="1" applyFill="1" applyBorder="1" applyAlignment="1" applyProtection="1">
      <alignment horizontal="center"/>
      <protection locked="0"/>
    </xf>
    <xf numFmtId="14" fontId="14" fillId="40" borderId="53" xfId="58" applyNumberFormat="1" applyFont="1" applyFill="1" applyBorder="1" applyAlignment="1" applyProtection="1">
      <alignment horizontal="center"/>
      <protection locked="0"/>
    </xf>
    <xf numFmtId="171" fontId="13" fillId="0" borderId="72" xfId="42" applyFont="1" applyBorder="1" applyAlignment="1" applyProtection="1">
      <alignment/>
      <protection/>
    </xf>
    <xf numFmtId="171" fontId="13" fillId="0" borderId="73" xfId="42" applyFont="1" applyBorder="1" applyAlignment="1" applyProtection="1">
      <alignment/>
      <protection/>
    </xf>
    <xf numFmtId="171" fontId="13" fillId="0" borderId="56" xfId="42" applyFont="1" applyBorder="1" applyAlignment="1" applyProtection="1">
      <alignment/>
      <protection/>
    </xf>
    <xf numFmtId="171" fontId="13" fillId="0" borderId="74" xfId="42" applyFont="1" applyBorder="1" applyAlignment="1" applyProtection="1">
      <alignment/>
      <protection/>
    </xf>
    <xf numFmtId="182" fontId="13" fillId="0" borderId="75" xfId="42" applyNumberFormat="1" applyFont="1" applyBorder="1" applyAlignment="1" applyProtection="1">
      <alignment/>
      <protection/>
    </xf>
    <xf numFmtId="182" fontId="13" fillId="0" borderId="76" xfId="42" applyNumberFormat="1" applyFont="1" applyBorder="1" applyAlignment="1" applyProtection="1">
      <alignment/>
      <protection/>
    </xf>
    <xf numFmtId="182" fontId="13" fillId="0" borderId="77" xfId="42" applyNumberFormat="1" applyFont="1" applyBorder="1" applyAlignment="1" applyProtection="1">
      <alignment/>
      <protection/>
    </xf>
    <xf numFmtId="171" fontId="14" fillId="0" borderId="28" xfId="42" applyFont="1" applyFill="1" applyBorder="1" applyAlignment="1" applyProtection="1">
      <alignment horizontal="center"/>
      <protection/>
    </xf>
    <xf numFmtId="171" fontId="14" fillId="0" borderId="22" xfId="42" applyFont="1" applyFill="1" applyBorder="1" applyAlignment="1" applyProtection="1">
      <alignment horizontal="center"/>
      <protection/>
    </xf>
    <xf numFmtId="171" fontId="14" fillId="0" borderId="52" xfId="42" applyFont="1" applyFill="1" applyBorder="1" applyAlignment="1" applyProtection="1">
      <alignment horizontal="center"/>
      <protection/>
    </xf>
    <xf numFmtId="171" fontId="14" fillId="0" borderId="78" xfId="42" applyFont="1" applyFill="1" applyBorder="1" applyAlignment="1" applyProtection="1">
      <alignment horizontal="center"/>
      <protection/>
    </xf>
    <xf numFmtId="171" fontId="14" fillId="0" borderId="66" xfId="42" applyFont="1" applyFill="1" applyBorder="1" applyAlignment="1" applyProtection="1">
      <alignment horizontal="center"/>
      <protection/>
    </xf>
    <xf numFmtId="171" fontId="14" fillId="0" borderId="55" xfId="42" applyFont="1" applyFill="1" applyBorder="1" applyAlignment="1" applyProtection="1">
      <alignment horizontal="center"/>
      <protection/>
    </xf>
    <xf numFmtId="14" fontId="14" fillId="40" borderId="37" xfId="58" applyNumberFormat="1" applyFont="1" applyFill="1" applyBorder="1" applyAlignment="1" applyProtection="1">
      <alignment horizontal="center"/>
      <protection locked="0"/>
    </xf>
    <xf numFmtId="14" fontId="14" fillId="40" borderId="39" xfId="58" applyNumberFormat="1" applyFont="1" applyFill="1" applyBorder="1" applyAlignment="1" applyProtection="1">
      <alignment horizontal="center"/>
      <protection locked="0"/>
    </xf>
    <xf numFmtId="49" fontId="14" fillId="40" borderId="50" xfId="58" applyNumberFormat="1" applyFont="1" applyFill="1" applyBorder="1" applyAlignment="1" applyProtection="1">
      <alignment horizontal="center"/>
      <protection locked="0"/>
    </xf>
    <xf numFmtId="49" fontId="14" fillId="40" borderId="53" xfId="58" applyNumberFormat="1" applyFont="1" applyFill="1" applyBorder="1" applyAlignment="1" applyProtection="1">
      <alignment horizontal="center"/>
      <protection locked="0"/>
    </xf>
    <xf numFmtId="49" fontId="14" fillId="40" borderId="10" xfId="44" applyNumberFormat="1" applyFont="1" applyFill="1" applyBorder="1" applyAlignment="1" applyProtection="1">
      <alignment horizontal="center"/>
      <protection locked="0"/>
    </xf>
    <xf numFmtId="0" fontId="10" fillId="0" borderId="0" xfId="58" applyFont="1" applyFill="1" applyBorder="1" applyAlignment="1" applyProtection="1">
      <alignment horizontal="center"/>
      <protection/>
    </xf>
    <xf numFmtId="2" fontId="10" fillId="0" borderId="0" xfId="44" applyNumberFormat="1" applyFont="1" applyBorder="1" applyAlignment="1" applyProtection="1">
      <alignment horizontal="right"/>
      <protection/>
    </xf>
    <xf numFmtId="9" fontId="10" fillId="0" borderId="0" xfId="62" applyFont="1" applyFill="1" applyBorder="1" applyAlignment="1" applyProtection="1">
      <alignment horizontal="right"/>
      <protection/>
    </xf>
    <xf numFmtId="0" fontId="23" fillId="37" borderId="48" xfId="0" applyFont="1" applyFill="1" applyBorder="1" applyAlignment="1" applyProtection="1">
      <alignment horizontal="left" wrapText="1"/>
      <protection locked="0"/>
    </xf>
    <xf numFmtId="0" fontId="23" fillId="37" borderId="49" xfId="0" applyFont="1" applyFill="1" applyBorder="1" applyAlignment="1" applyProtection="1">
      <alignment horizontal="left" wrapText="1"/>
      <protection locked="0"/>
    </xf>
    <xf numFmtId="0" fontId="23" fillId="37" borderId="78" xfId="0" applyFont="1" applyFill="1" applyBorder="1" applyAlignment="1" applyProtection="1">
      <alignment horizontal="left" wrapText="1"/>
      <protection locked="0"/>
    </xf>
    <xf numFmtId="172" fontId="64" fillId="37" borderId="44" xfId="42" applyNumberFormat="1" applyFont="1" applyFill="1" applyBorder="1" applyAlignment="1" applyProtection="1">
      <alignment horizontal="right" indent="2"/>
      <protection locked="0"/>
    </xf>
    <xf numFmtId="172" fontId="64" fillId="37" borderId="23" xfId="42" applyNumberFormat="1" applyFont="1" applyFill="1" applyBorder="1" applyAlignment="1" applyProtection="1">
      <alignment horizontal="right" indent="2"/>
      <protection locked="0"/>
    </xf>
    <xf numFmtId="0" fontId="64" fillId="0" borderId="44" xfId="0" applyFont="1" applyBorder="1" applyAlignment="1" applyProtection="1">
      <alignment horizontal="center" wrapText="1"/>
      <protection/>
    </xf>
    <xf numFmtId="0" fontId="64" fillId="0" borderId="29" xfId="0" applyFont="1" applyBorder="1" applyAlignment="1" applyProtection="1">
      <alignment horizontal="center" wrapText="1"/>
      <protection/>
    </xf>
    <xf numFmtId="0" fontId="17" fillId="0" borderId="44" xfId="58" applyFont="1" applyBorder="1" applyAlignment="1" applyProtection="1">
      <alignment horizontal="center" wrapText="1"/>
      <protection/>
    </xf>
    <xf numFmtId="0" fontId="17" fillId="0" borderId="29" xfId="58" applyFont="1" applyBorder="1" applyAlignment="1" applyProtection="1">
      <alignment horizontal="center" wrapText="1"/>
      <protection/>
    </xf>
    <xf numFmtId="171" fontId="17" fillId="0" borderId="44" xfId="58" applyNumberFormat="1" applyFont="1" applyBorder="1" applyAlignment="1" applyProtection="1">
      <alignment horizontal="center" vertical="top" wrapText="1"/>
      <protection/>
    </xf>
    <xf numFmtId="0" fontId="0" fillId="0" borderId="23" xfId="0" applyBorder="1" applyAlignment="1">
      <alignment/>
    </xf>
    <xf numFmtId="172" fontId="2" fillId="0" borderId="44" xfId="42" applyNumberFormat="1" applyFont="1" applyBorder="1" applyAlignment="1" applyProtection="1">
      <alignment horizontal="right" indent="2"/>
      <protection/>
    </xf>
    <xf numFmtId="172" fontId="2" fillId="0" borderId="29" xfId="42" applyNumberFormat="1" applyFont="1" applyBorder="1" applyAlignment="1" applyProtection="1">
      <alignment horizontal="right" indent="2"/>
      <protection/>
    </xf>
    <xf numFmtId="172" fontId="2" fillId="0" borderId="44" xfId="42" applyNumberFormat="1" applyFont="1" applyBorder="1" applyAlignment="1" applyProtection="1">
      <alignment horizontal="right" wrapText="1" indent="2"/>
      <protection/>
    </xf>
    <xf numFmtId="172" fontId="2" fillId="0" borderId="29" xfId="42" applyNumberFormat="1" applyFont="1" applyBorder="1" applyAlignment="1" applyProtection="1">
      <alignment horizontal="right" wrapText="1" indent="2"/>
      <protection/>
    </xf>
    <xf numFmtId="172" fontId="2" fillId="0" borderId="23" xfId="42" applyNumberFormat="1" applyFont="1" applyBorder="1" applyAlignment="1" applyProtection="1">
      <alignment horizontal="right" indent="2"/>
      <protection/>
    </xf>
    <xf numFmtId="0" fontId="22" fillId="34" borderId="13" xfId="58" applyFont="1" applyFill="1" applyBorder="1" applyAlignment="1" applyProtection="1">
      <alignment horizontal="center"/>
      <protection/>
    </xf>
    <xf numFmtId="0" fontId="22" fillId="34" borderId="0" xfId="58" applyFont="1" applyFill="1" applyBorder="1" applyAlignment="1" applyProtection="1">
      <alignment horizontal="center"/>
      <protection/>
    </xf>
    <xf numFmtId="0" fontId="22" fillId="34" borderId="12" xfId="58" applyFont="1" applyFill="1" applyBorder="1" applyAlignment="1" applyProtection="1">
      <alignment horizontal="center"/>
      <protection/>
    </xf>
    <xf numFmtId="0" fontId="5" fillId="34" borderId="18" xfId="58" applyFont="1" applyFill="1" applyBorder="1" applyAlignment="1" applyProtection="1">
      <alignment horizontal="center" vertical="center"/>
      <protection/>
    </xf>
    <xf numFmtId="0" fontId="5" fillId="34" borderId="55" xfId="58" applyFont="1" applyFill="1" applyBorder="1" applyAlignment="1" applyProtection="1">
      <alignment horizontal="center" vertical="center"/>
      <protection/>
    </xf>
    <xf numFmtId="0" fontId="2" fillId="37" borderId="71" xfId="58" applyFont="1" applyFill="1" applyBorder="1" applyAlignment="1" applyProtection="1">
      <alignment horizontal="left"/>
      <protection locked="0"/>
    </xf>
    <xf numFmtId="0" fontId="2" fillId="37" borderId="53" xfId="58" applyFont="1" applyFill="1" applyBorder="1" applyAlignment="1" applyProtection="1">
      <alignment horizontal="left"/>
      <protection locked="0"/>
    </xf>
    <xf numFmtId="0" fontId="2" fillId="37" borderId="31" xfId="58" applyFont="1" applyFill="1" applyBorder="1" applyAlignment="1" applyProtection="1">
      <alignment horizontal="left"/>
      <protection locked="0"/>
    </xf>
    <xf numFmtId="0" fontId="2" fillId="37" borderId="71" xfId="58" applyFont="1" applyFill="1" applyBorder="1" applyAlignment="1" applyProtection="1">
      <alignment horizontal="center"/>
      <protection locked="0"/>
    </xf>
    <xf numFmtId="0" fontId="2" fillId="37" borderId="24" xfId="58" applyFont="1" applyFill="1" applyBorder="1" applyAlignment="1" applyProtection="1">
      <alignment horizontal="center"/>
      <protection locked="0"/>
    </xf>
    <xf numFmtId="172" fontId="2" fillId="34" borderId="71" xfId="42" applyNumberFormat="1" applyFont="1" applyFill="1" applyBorder="1" applyAlignment="1" applyProtection="1">
      <alignment horizontal="right" indent="2"/>
      <protection/>
    </xf>
    <xf numFmtId="172" fontId="2" fillId="34" borderId="24" xfId="42" applyNumberFormat="1" applyFont="1" applyFill="1" applyBorder="1" applyAlignment="1" applyProtection="1">
      <alignment horizontal="right" indent="2"/>
      <protection/>
    </xf>
    <xf numFmtId="0" fontId="17" fillId="34" borderId="42" xfId="58" applyFont="1" applyFill="1" applyBorder="1" applyAlignment="1" applyProtection="1">
      <alignment horizontal="center"/>
      <protection/>
    </xf>
    <xf numFmtId="0" fontId="17" fillId="34" borderId="26" xfId="58" applyFont="1" applyFill="1" applyBorder="1" applyAlignment="1" applyProtection="1">
      <alignment horizontal="center"/>
      <protection/>
    </xf>
    <xf numFmtId="0" fontId="17" fillId="34" borderId="22" xfId="58" applyFont="1" applyFill="1" applyBorder="1" applyAlignment="1" applyProtection="1">
      <alignment horizontal="center"/>
      <protection/>
    </xf>
    <xf numFmtId="0" fontId="2" fillId="37" borderId="70" xfId="58" applyFont="1" applyFill="1" applyBorder="1" applyAlignment="1" applyProtection="1">
      <alignment horizontal="left"/>
      <protection locked="0"/>
    </xf>
    <xf numFmtId="0" fontId="2" fillId="37" borderId="26" xfId="58" applyFont="1" applyFill="1" applyBorder="1" applyAlignment="1" applyProtection="1">
      <alignment horizontal="left"/>
      <protection locked="0"/>
    </xf>
    <xf numFmtId="0" fontId="2" fillId="37" borderId="28" xfId="58" applyFont="1" applyFill="1" applyBorder="1" applyAlignment="1" applyProtection="1">
      <alignment horizontal="left"/>
      <protection locked="0"/>
    </xf>
    <xf numFmtId="0" fontId="21" fillId="34" borderId="42" xfId="58" applyFont="1" applyFill="1" applyBorder="1" applyAlignment="1" applyProtection="1">
      <alignment horizontal="center"/>
      <protection/>
    </xf>
    <xf numFmtId="0" fontId="21" fillId="34" borderId="13" xfId="58" applyFont="1" applyFill="1" applyBorder="1" applyAlignment="1" applyProtection="1">
      <alignment horizontal="center"/>
      <protection/>
    </xf>
    <xf numFmtId="0" fontId="21" fillId="34" borderId="34" xfId="58" applyFont="1" applyFill="1" applyBorder="1" applyAlignment="1" applyProtection="1">
      <alignment horizontal="center"/>
      <protection/>
    </xf>
    <xf numFmtId="0" fontId="4" fillId="34" borderId="43" xfId="58" applyFont="1" applyFill="1" applyBorder="1" applyAlignment="1" applyProtection="1">
      <alignment horizontal="center"/>
      <protection/>
    </xf>
    <xf numFmtId="0" fontId="3" fillId="34" borderId="43" xfId="58" applyFont="1" applyFill="1" applyBorder="1" applyAlignment="1" applyProtection="1">
      <alignment horizontal="center"/>
      <protection/>
    </xf>
    <xf numFmtId="0" fontId="3" fillId="34" borderId="64" xfId="58" applyFont="1" applyFill="1" applyBorder="1" applyAlignment="1" applyProtection="1">
      <alignment horizont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66" fillId="34" borderId="18" xfId="0" applyFont="1" applyFill="1" applyBorder="1" applyAlignment="1" applyProtection="1">
      <alignment horizontal="center" vertical="center"/>
      <protection/>
    </xf>
    <xf numFmtId="0" fontId="4" fillId="34" borderId="0" xfId="58" applyFont="1" applyFill="1" applyBorder="1" applyAlignment="1" applyProtection="1">
      <alignment horizontal="center" vertical="center"/>
      <protection/>
    </xf>
    <xf numFmtId="0" fontId="4" fillId="34" borderId="12" xfId="58" applyFont="1" applyFill="1" applyBorder="1" applyAlignment="1" applyProtection="1">
      <alignment horizontal="center" vertical="center"/>
      <protection/>
    </xf>
    <xf numFmtId="0" fontId="64" fillId="34" borderId="51" xfId="0" applyFont="1" applyFill="1" applyBorder="1" applyAlignment="1">
      <alignment horizontal="center"/>
    </xf>
    <xf numFmtId="0" fontId="64" fillId="34" borderId="50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64" fillId="0" borderId="70" xfId="0" applyFont="1" applyBorder="1" applyAlignment="1" applyProtection="1">
      <alignment horizontal="center"/>
      <protection/>
    </xf>
    <xf numFmtId="0" fontId="64" fillId="0" borderId="22" xfId="0" applyFont="1" applyBorder="1" applyAlignment="1" applyProtection="1">
      <alignment horizontal="center"/>
      <protection/>
    </xf>
    <xf numFmtId="0" fontId="10" fillId="0" borderId="13" xfId="58" applyFont="1" applyFill="1" applyBorder="1" applyAlignment="1" applyProtection="1">
      <alignment horizontal="left"/>
      <protection/>
    </xf>
    <xf numFmtId="0" fontId="10" fillId="0" borderId="0" xfId="58" applyFont="1" applyFill="1" applyBorder="1" applyAlignment="1" applyProtection="1">
      <alignment horizontal="left"/>
      <protection/>
    </xf>
    <xf numFmtId="180" fontId="14" fillId="40" borderId="44" xfId="42" applyNumberFormat="1" applyFont="1" applyFill="1" applyBorder="1" applyAlignment="1" applyProtection="1">
      <alignment horizontal="center"/>
      <protection locked="0"/>
    </xf>
    <xf numFmtId="180" fontId="14" fillId="40" borderId="29" xfId="42" applyNumberFormat="1" applyFont="1" applyFill="1" applyBorder="1" applyAlignment="1" applyProtection="1">
      <alignment horizontal="center"/>
      <protection locked="0"/>
    </xf>
    <xf numFmtId="180" fontId="14" fillId="40" borderId="71" xfId="42" applyNumberFormat="1" applyFont="1" applyFill="1" applyBorder="1" applyAlignment="1" applyProtection="1">
      <alignment horizontal="center"/>
      <protection locked="0"/>
    </xf>
    <xf numFmtId="180" fontId="14" fillId="40" borderId="31" xfId="42" applyNumberFormat="1" applyFont="1" applyFill="1" applyBorder="1" applyAlignment="1" applyProtection="1">
      <alignment horizontal="center"/>
      <protection locked="0"/>
    </xf>
    <xf numFmtId="180" fontId="13" fillId="0" borderId="15" xfId="42" applyNumberFormat="1" applyFont="1" applyBorder="1" applyAlignment="1" applyProtection="1">
      <alignment horizontal="center"/>
      <protection/>
    </xf>
    <xf numFmtId="180" fontId="13" fillId="0" borderId="17" xfId="42" applyNumberFormat="1" applyFont="1" applyBorder="1" applyAlignment="1" applyProtection="1">
      <alignment horizontal="center"/>
      <protection/>
    </xf>
    <xf numFmtId="0" fontId="10" fillId="0" borderId="15" xfId="58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/>
      <protection/>
    </xf>
    <xf numFmtId="180" fontId="14" fillId="40" borderId="70" xfId="42" applyNumberFormat="1" applyFont="1" applyFill="1" applyBorder="1" applyAlignment="1" applyProtection="1">
      <alignment horizontal="center"/>
      <protection locked="0"/>
    </xf>
    <xf numFmtId="180" fontId="14" fillId="40" borderId="28" xfId="42" applyNumberFormat="1" applyFont="1" applyFill="1" applyBorder="1" applyAlignment="1" applyProtection="1">
      <alignment horizontal="center"/>
      <protection locked="0"/>
    </xf>
    <xf numFmtId="0" fontId="19" fillId="40" borderId="79" xfId="58" applyFont="1" applyFill="1" applyBorder="1" applyAlignment="1" applyProtection="1">
      <alignment horizontal="center" vertical="center"/>
      <protection/>
    </xf>
    <xf numFmtId="0" fontId="19" fillId="40" borderId="60" xfId="58" applyFont="1" applyFill="1" applyBorder="1" applyAlignment="1" applyProtection="1">
      <alignment horizontal="center" vertical="center"/>
      <protection/>
    </xf>
    <xf numFmtId="0" fontId="19" fillId="40" borderId="61" xfId="58" applyFont="1" applyFill="1" applyBorder="1" applyAlignment="1" applyProtection="1">
      <alignment horizontal="center" vertical="center"/>
      <protection/>
    </xf>
    <xf numFmtId="0" fontId="19" fillId="40" borderId="80" xfId="58" applyFont="1" applyFill="1" applyBorder="1" applyAlignment="1" applyProtection="1">
      <alignment horizontal="center" vertical="center"/>
      <protection/>
    </xf>
    <xf numFmtId="0" fontId="19" fillId="40" borderId="49" xfId="58" applyFont="1" applyFill="1" applyBorder="1" applyAlignment="1" applyProtection="1">
      <alignment horizontal="center" vertical="center"/>
      <protection/>
    </xf>
    <xf numFmtId="0" fontId="19" fillId="40" borderId="78" xfId="58" applyFont="1" applyFill="1" applyBorder="1" applyAlignment="1" applyProtection="1">
      <alignment horizontal="center" vertical="center"/>
      <protection/>
    </xf>
    <xf numFmtId="0" fontId="19" fillId="34" borderId="30" xfId="58" applyFont="1" applyFill="1" applyBorder="1" applyAlignment="1" applyProtection="1">
      <alignment horizontal="center" vertical="center" wrapText="1"/>
      <protection/>
    </xf>
    <xf numFmtId="0" fontId="20" fillId="34" borderId="42" xfId="58" applyFont="1" applyFill="1" applyBorder="1" applyAlignment="1" applyProtection="1">
      <alignment horizontal="left" wrapText="1"/>
      <protection/>
    </xf>
    <xf numFmtId="0" fontId="20" fillId="34" borderId="43" xfId="58" applyFont="1" applyFill="1" applyBorder="1" applyAlignment="1" applyProtection="1">
      <alignment horizontal="left" wrapText="1"/>
      <protection/>
    </xf>
    <xf numFmtId="0" fontId="19" fillId="34" borderId="13" xfId="58" applyFont="1" applyFill="1" applyBorder="1" applyAlignment="1" applyProtection="1">
      <alignment horizontal="left" wrapText="1"/>
      <protection/>
    </xf>
    <xf numFmtId="0" fontId="19" fillId="34" borderId="0" xfId="58" applyFont="1" applyFill="1" applyBorder="1" applyAlignment="1" applyProtection="1">
      <alignment horizontal="left" wrapText="1"/>
      <protection/>
    </xf>
    <xf numFmtId="0" fontId="19" fillId="34" borderId="13" xfId="58" applyFont="1" applyFill="1" applyBorder="1" applyAlignment="1" applyProtection="1">
      <alignment horizontal="left" vertical="top" wrapText="1"/>
      <protection/>
    </xf>
    <xf numFmtId="0" fontId="19" fillId="34" borderId="0" xfId="58" applyFont="1" applyFill="1" applyBorder="1" applyAlignment="1" applyProtection="1">
      <alignment horizontal="left" vertical="top" wrapText="1"/>
      <protection/>
    </xf>
    <xf numFmtId="0" fontId="19" fillId="34" borderId="0" xfId="58" applyFont="1" applyFill="1" applyBorder="1" applyAlignment="1" applyProtection="1">
      <alignment horizontal="center"/>
      <protection/>
    </xf>
    <xf numFmtId="0" fontId="14" fillId="34" borderId="42" xfId="58" applyFont="1" applyFill="1" applyBorder="1" applyAlignment="1" applyProtection="1">
      <alignment/>
      <protection/>
    </xf>
    <xf numFmtId="0" fontId="14" fillId="34" borderId="81" xfId="58" applyFont="1" applyFill="1" applyBorder="1" applyAlignment="1" applyProtection="1">
      <alignment/>
      <protection/>
    </xf>
    <xf numFmtId="0" fontId="14" fillId="34" borderId="13" xfId="58" applyNumberFormat="1" applyFont="1" applyFill="1" applyBorder="1" applyAlignment="1" applyProtection="1">
      <alignment/>
      <protection/>
    </xf>
    <xf numFmtId="0" fontId="14" fillId="34" borderId="30" xfId="58" applyNumberFormat="1" applyFont="1" applyFill="1" applyBorder="1" applyAlignment="1" applyProtection="1">
      <alignment/>
      <protection/>
    </xf>
    <xf numFmtId="0" fontId="14" fillId="34" borderId="13" xfId="58" applyFont="1" applyFill="1" applyBorder="1" applyAlignment="1" applyProtection="1">
      <alignment/>
      <protection/>
    </xf>
    <xf numFmtId="0" fontId="14" fillId="34" borderId="30" xfId="58" applyFont="1" applyFill="1" applyBorder="1" applyAlignment="1" applyProtection="1">
      <alignment/>
      <protection/>
    </xf>
    <xf numFmtId="0" fontId="14" fillId="34" borderId="34" xfId="58" applyFont="1" applyFill="1" applyBorder="1" applyAlignment="1" applyProtection="1">
      <alignment/>
      <protection/>
    </xf>
    <xf numFmtId="0" fontId="14" fillId="34" borderId="66" xfId="58" applyFont="1" applyFill="1" applyBorder="1" applyAlignment="1" applyProtection="1">
      <alignment/>
      <protection/>
    </xf>
    <xf numFmtId="0" fontId="14" fillId="34" borderId="67" xfId="58" applyFont="1" applyFill="1" applyBorder="1" applyAlignment="1" applyProtection="1">
      <alignment/>
      <protection/>
    </xf>
    <xf numFmtId="0" fontId="14" fillId="34" borderId="46" xfId="58" applyNumberFormat="1" applyFont="1" applyFill="1" applyBorder="1" applyAlignment="1" applyProtection="1">
      <alignment/>
      <protection/>
    </xf>
    <xf numFmtId="0" fontId="14" fillId="34" borderId="46" xfId="58" applyFont="1" applyFill="1" applyBorder="1" applyAlignment="1" applyProtection="1">
      <alignment/>
      <protection/>
    </xf>
    <xf numFmtId="0" fontId="20" fillId="0" borderId="18" xfId="58" applyFont="1" applyBorder="1" applyAlignment="1" applyProtection="1">
      <alignment horizontal="center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32" xfId="58" applyFont="1" applyFill="1" applyBorder="1" applyAlignment="1" applyProtection="1">
      <alignment horizontal="center" vertical="center" wrapText="1"/>
      <protection/>
    </xf>
    <xf numFmtId="0" fontId="14" fillId="40" borderId="70" xfId="58" applyFont="1" applyFill="1" applyBorder="1" applyAlignment="1" applyProtection="1">
      <alignment/>
      <protection locked="0"/>
    </xf>
    <xf numFmtId="0" fontId="14" fillId="40" borderId="26" xfId="58" applyFont="1" applyFill="1" applyBorder="1" applyAlignment="1" applyProtection="1">
      <alignment/>
      <protection locked="0"/>
    </xf>
    <xf numFmtId="0" fontId="14" fillId="40" borderId="28" xfId="58" applyFont="1" applyFill="1" applyBorder="1" applyAlignment="1" applyProtection="1">
      <alignment/>
      <protection locked="0"/>
    </xf>
    <xf numFmtId="0" fontId="14" fillId="40" borderId="44" xfId="58" applyNumberFormat="1" applyFont="1" applyFill="1" applyBorder="1" applyAlignment="1" applyProtection="1">
      <alignment/>
      <protection locked="0"/>
    </xf>
    <xf numFmtId="0" fontId="14" fillId="40" borderId="50" xfId="58" applyNumberFormat="1" applyFont="1" applyFill="1" applyBorder="1" applyAlignment="1" applyProtection="1">
      <alignment/>
      <protection locked="0"/>
    </xf>
    <xf numFmtId="0" fontId="14" fillId="40" borderId="29" xfId="58" applyNumberFormat="1" applyFont="1" applyFill="1" applyBorder="1" applyAlignment="1" applyProtection="1">
      <alignment/>
      <protection locked="0"/>
    </xf>
    <xf numFmtId="0" fontId="14" fillId="41" borderId="44" xfId="58" applyFont="1" applyFill="1" applyBorder="1" applyAlignment="1" applyProtection="1">
      <alignment/>
      <protection locked="0"/>
    </xf>
    <xf numFmtId="0" fontId="14" fillId="41" borderId="50" xfId="58" applyFont="1" applyFill="1" applyBorder="1" applyAlignment="1" applyProtection="1">
      <alignment/>
      <protection locked="0"/>
    </xf>
    <xf numFmtId="0" fontId="14" fillId="41" borderId="29" xfId="58" applyFont="1" applyFill="1" applyBorder="1" applyAlignment="1" applyProtection="1">
      <alignment/>
      <protection locked="0"/>
    </xf>
    <xf numFmtId="0" fontId="14" fillId="40" borderId="44" xfId="58" applyFont="1" applyFill="1" applyBorder="1" applyAlignment="1" applyProtection="1">
      <alignment/>
      <protection locked="0"/>
    </xf>
    <xf numFmtId="0" fontId="14" fillId="40" borderId="50" xfId="58" applyFont="1" applyFill="1" applyBorder="1" applyAlignment="1" applyProtection="1">
      <alignment/>
      <protection locked="0"/>
    </xf>
    <xf numFmtId="0" fontId="14" fillId="40" borderId="29" xfId="58" applyFont="1" applyFill="1" applyBorder="1" applyAlignment="1" applyProtection="1">
      <alignment/>
      <protection locked="0"/>
    </xf>
    <xf numFmtId="0" fontId="14" fillId="40" borderId="71" xfId="58" applyFont="1" applyFill="1" applyBorder="1" applyAlignment="1" applyProtection="1">
      <alignment/>
      <protection locked="0"/>
    </xf>
    <xf numFmtId="0" fontId="14" fillId="40" borderId="53" xfId="58" applyFont="1" applyFill="1" applyBorder="1" applyAlignment="1" applyProtection="1">
      <alignment/>
      <protection locked="0"/>
    </xf>
    <xf numFmtId="0" fontId="14" fillId="40" borderId="31" xfId="58" applyFont="1" applyFill="1" applyBorder="1" applyAlignment="1" applyProtection="1">
      <alignment/>
      <protection locked="0"/>
    </xf>
    <xf numFmtId="0" fontId="18" fillId="0" borderId="42" xfId="58" applyFont="1" applyBorder="1" applyAlignment="1" applyProtection="1">
      <alignment horizontal="right" vertical="center" wrapText="1" indent="1"/>
      <protection/>
    </xf>
    <xf numFmtId="0" fontId="18" fillId="0" borderId="43" xfId="58" applyFont="1" applyBorder="1" applyAlignment="1" applyProtection="1">
      <alignment horizontal="right" vertical="center" wrapText="1" indent="1"/>
      <protection/>
    </xf>
    <xf numFmtId="0" fontId="18" fillId="0" borderId="43" xfId="58" applyFont="1" applyBorder="1" applyAlignment="1" applyProtection="1">
      <alignment horizontal="right" vertical="center" indent="1"/>
      <protection/>
    </xf>
    <xf numFmtId="0" fontId="18" fillId="0" borderId="64" xfId="58" applyFont="1" applyBorder="1" applyAlignment="1" applyProtection="1">
      <alignment horizontal="right" vertical="center" indent="1"/>
      <protection/>
    </xf>
    <xf numFmtId="0" fontId="18" fillId="0" borderId="13" xfId="58" applyFont="1" applyBorder="1" applyAlignment="1" applyProtection="1">
      <alignment horizontal="right" vertical="center" indent="1"/>
      <protection/>
    </xf>
    <xf numFmtId="0" fontId="18" fillId="0" borderId="0" xfId="58" applyFont="1" applyBorder="1" applyAlignment="1" applyProtection="1">
      <alignment horizontal="right" vertical="center" indent="1"/>
      <protection/>
    </xf>
    <xf numFmtId="0" fontId="18" fillId="0" borderId="12" xfId="58" applyFont="1" applyBorder="1" applyAlignment="1" applyProtection="1">
      <alignment horizontal="right" vertical="center" indent="1"/>
      <protection/>
    </xf>
    <xf numFmtId="0" fontId="18" fillId="0" borderId="34" xfId="58" applyFont="1" applyBorder="1" applyAlignment="1" applyProtection="1">
      <alignment horizontal="right" vertical="center" indent="1"/>
      <protection/>
    </xf>
    <xf numFmtId="0" fontId="18" fillId="0" borderId="18" xfId="58" applyFont="1" applyBorder="1" applyAlignment="1" applyProtection="1">
      <alignment horizontal="right" vertical="center" indent="1"/>
      <protection/>
    </xf>
    <xf numFmtId="0" fontId="18" fillId="0" borderId="55" xfId="58" applyFont="1" applyBorder="1" applyAlignment="1" applyProtection="1">
      <alignment horizontal="right" vertical="center" indent="1"/>
      <protection/>
    </xf>
    <xf numFmtId="0" fontId="16" fillId="33" borderId="15" xfId="58" applyFont="1" applyFill="1" applyBorder="1" applyAlignment="1" applyProtection="1">
      <alignment horizontal="center"/>
      <protection/>
    </xf>
    <xf numFmtId="0" fontId="16" fillId="33" borderId="16" xfId="58" applyFont="1" applyFill="1" applyBorder="1" applyAlignment="1" applyProtection="1">
      <alignment horizontal="center"/>
      <protection/>
    </xf>
    <xf numFmtId="0" fontId="16" fillId="33" borderId="17" xfId="58" applyFont="1" applyFill="1" applyBorder="1" applyAlignment="1" applyProtection="1">
      <alignment horizontal="center"/>
      <protection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2" fontId="10" fillId="0" borderId="15" xfId="44" applyNumberFormat="1" applyFont="1" applyBorder="1" applyAlignment="1" applyProtection="1">
      <alignment horizontal="center"/>
      <protection/>
    </xf>
    <xf numFmtId="2" fontId="10" fillId="0" borderId="16" xfId="44" applyNumberFormat="1" applyFont="1" applyBorder="1" applyAlignment="1" applyProtection="1">
      <alignment horizontal="center"/>
      <protection/>
    </xf>
    <xf numFmtId="2" fontId="10" fillId="0" borderId="17" xfId="44" applyNumberFormat="1" applyFont="1" applyBorder="1" applyAlignment="1" applyProtection="1">
      <alignment horizontal="center"/>
      <protection/>
    </xf>
    <xf numFmtId="0" fontId="10" fillId="0" borderId="13" xfId="58" applyFont="1" applyFill="1" applyBorder="1" applyAlignment="1" applyProtection="1">
      <alignment horizontal="center"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9" fillId="40" borderId="82" xfId="58" applyFont="1" applyFill="1" applyBorder="1" applyAlignment="1" applyProtection="1">
      <alignment horizontal="center" vertical="center"/>
      <protection/>
    </xf>
    <xf numFmtId="0" fontId="19" fillId="40" borderId="46" xfId="58" applyFont="1" applyFill="1" applyBorder="1" applyAlignment="1" applyProtection="1">
      <alignment horizontal="center" vertical="center"/>
      <protection/>
    </xf>
    <xf numFmtId="0" fontId="19" fillId="40" borderId="0" xfId="58" applyFont="1" applyFill="1" applyBorder="1" applyAlignment="1" applyProtection="1">
      <alignment horizontal="center" vertical="center"/>
      <protection/>
    </xf>
    <xf numFmtId="0" fontId="19" fillId="40" borderId="30" xfId="58" applyFont="1" applyFill="1" applyBorder="1" applyAlignment="1" applyProtection="1">
      <alignment horizontal="center" vertical="center"/>
      <protection/>
    </xf>
    <xf numFmtId="0" fontId="19" fillId="40" borderId="52" xfId="58" applyFont="1" applyFill="1" applyBorder="1" applyAlignment="1" applyProtection="1">
      <alignment horizontal="center" vertical="center"/>
      <protection/>
    </xf>
    <xf numFmtId="0" fontId="19" fillId="34" borderId="30" xfId="58" applyFont="1" applyFill="1" applyBorder="1" applyAlignment="1" applyProtection="1">
      <alignment horizontal="center" vertical="center"/>
      <protection/>
    </xf>
    <xf numFmtId="0" fontId="19" fillId="34" borderId="49" xfId="58" applyFont="1" applyFill="1" applyBorder="1" applyAlignment="1" applyProtection="1">
      <alignment horizontal="center"/>
      <protection/>
    </xf>
    <xf numFmtId="0" fontId="19" fillId="34" borderId="78" xfId="58" applyFont="1" applyFill="1" applyBorder="1" applyAlignment="1" applyProtection="1">
      <alignment horizontal="center"/>
      <protection/>
    </xf>
    <xf numFmtId="0" fontId="19" fillId="40" borderId="12" xfId="58" applyFont="1" applyFill="1" applyBorder="1" applyAlignment="1" applyProtection="1">
      <alignment horizontal="center" vertical="center"/>
      <protection/>
    </xf>
    <xf numFmtId="0" fontId="18" fillId="0" borderId="42" xfId="58" applyFont="1" applyBorder="1" applyAlignment="1">
      <alignment horizontal="center" vertical="center" wrapText="1"/>
      <protection/>
    </xf>
    <xf numFmtId="0" fontId="18" fillId="0" borderId="43" xfId="58" applyFont="1" applyBorder="1" applyAlignment="1">
      <alignment horizontal="center" vertical="center"/>
      <protection/>
    </xf>
    <xf numFmtId="0" fontId="18" fillId="0" borderId="64" xfId="58" applyFont="1" applyBorder="1" applyAlignment="1">
      <alignment horizontal="center" vertical="center"/>
      <protection/>
    </xf>
    <xf numFmtId="0" fontId="18" fillId="0" borderId="13" xfId="58" applyFont="1" applyBorder="1" applyAlignment="1">
      <alignment horizontal="center" vertical="center"/>
      <protection/>
    </xf>
    <xf numFmtId="0" fontId="18" fillId="0" borderId="0" xfId="58" applyFont="1" applyBorder="1" applyAlignment="1">
      <alignment horizontal="center" vertical="center"/>
      <protection/>
    </xf>
    <xf numFmtId="0" fontId="18" fillId="0" borderId="12" xfId="58" applyFont="1" applyBorder="1" applyAlignment="1">
      <alignment horizontal="center" vertical="center"/>
      <protection/>
    </xf>
    <xf numFmtId="0" fontId="18" fillId="0" borderId="34" xfId="58" applyFont="1" applyBorder="1" applyAlignment="1">
      <alignment horizontal="center" vertical="center"/>
      <protection/>
    </xf>
    <xf numFmtId="0" fontId="18" fillId="0" borderId="18" xfId="58" applyFont="1" applyBorder="1" applyAlignment="1">
      <alignment horizontal="center" vertical="center"/>
      <protection/>
    </xf>
    <xf numFmtId="0" fontId="18" fillId="0" borderId="55" xfId="58" applyFont="1" applyBorder="1" applyAlignment="1">
      <alignment horizontal="center" vertical="center"/>
      <protection/>
    </xf>
    <xf numFmtId="0" fontId="16" fillId="33" borderId="15" xfId="58" applyFont="1" applyFill="1" applyBorder="1" applyAlignment="1">
      <alignment horizontal="center"/>
      <protection/>
    </xf>
    <xf numFmtId="0" fontId="16" fillId="33" borderId="16" xfId="58" applyFont="1" applyFill="1" applyBorder="1" applyAlignment="1">
      <alignment horizontal="center"/>
      <protection/>
    </xf>
    <xf numFmtId="0" fontId="16" fillId="33" borderId="17" xfId="58" applyFont="1" applyFill="1" applyBorder="1" applyAlignment="1">
      <alignment horizontal="center"/>
      <protection/>
    </xf>
    <xf numFmtId="0" fontId="15" fillId="0" borderId="70" xfId="58" applyFont="1" applyFill="1" applyBorder="1" applyAlignment="1">
      <alignment horizontal="left" vertical="center"/>
      <protection/>
    </xf>
    <xf numFmtId="0" fontId="15" fillId="0" borderId="26" xfId="58" applyFont="1" applyFill="1" applyBorder="1" applyAlignment="1">
      <alignment horizontal="left" vertical="center"/>
      <protection/>
    </xf>
    <xf numFmtId="0" fontId="15" fillId="34" borderId="26" xfId="58" applyFont="1" applyFill="1" applyBorder="1" applyAlignment="1">
      <alignment horizontal="left"/>
      <protection/>
    </xf>
    <xf numFmtId="0" fontId="15" fillId="34" borderId="22" xfId="58" applyFont="1" applyFill="1" applyBorder="1" applyAlignment="1">
      <alignment horizontal="left"/>
      <protection/>
    </xf>
    <xf numFmtId="0" fontId="15" fillId="34" borderId="53" xfId="58" applyFont="1" applyFill="1" applyBorder="1" applyAlignment="1">
      <alignment horizontal="left" vertical="center"/>
      <protection/>
    </xf>
    <xf numFmtId="0" fontId="15" fillId="34" borderId="31" xfId="58" applyFont="1" applyFill="1" applyBorder="1" applyAlignment="1">
      <alignment horizontal="left" vertical="center"/>
      <protection/>
    </xf>
    <xf numFmtId="0" fontId="13" fillId="0" borderId="67" xfId="58" applyFont="1" applyFill="1" applyBorder="1" applyAlignment="1">
      <alignment horizontal="center" vertical="center" wrapText="1"/>
      <protection/>
    </xf>
    <xf numFmtId="0" fontId="13" fillId="0" borderId="18" xfId="58" applyFont="1" applyFill="1" applyBorder="1" applyAlignment="1">
      <alignment horizontal="center" vertical="center" wrapText="1"/>
      <protection/>
    </xf>
    <xf numFmtId="0" fontId="15" fillId="34" borderId="53" xfId="58" applyFont="1" applyFill="1" applyBorder="1" applyAlignment="1">
      <alignment horizontal="left"/>
      <protection/>
    </xf>
    <xf numFmtId="0" fontId="15" fillId="34" borderId="24" xfId="58" applyFont="1" applyFill="1" applyBorder="1" applyAlignment="1">
      <alignment horizontal="left"/>
      <protection/>
    </xf>
    <xf numFmtId="0" fontId="10" fillId="0" borderId="15" xfId="58" applyFont="1" applyBorder="1" applyAlignment="1">
      <alignment horizontal="center"/>
      <protection/>
    </xf>
    <xf numFmtId="0" fontId="5" fillId="0" borderId="16" xfId="58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13" fillId="0" borderId="83" xfId="58" applyFont="1" applyFill="1" applyBorder="1" applyAlignment="1">
      <alignment horizontal="center" vertical="center" wrapText="1"/>
      <protection/>
    </xf>
    <xf numFmtId="0" fontId="13" fillId="0" borderId="84" xfId="58" applyFont="1" applyFill="1" applyBorder="1" applyAlignment="1">
      <alignment horizontal="center" vertical="center" wrapText="1"/>
      <protection/>
    </xf>
    <xf numFmtId="0" fontId="2" fillId="37" borderId="13" xfId="58" applyFont="1" applyFill="1" applyBorder="1" applyAlignment="1" applyProtection="1">
      <alignment horizontal="left"/>
      <protection locked="0"/>
    </xf>
    <xf numFmtId="0" fontId="2" fillId="37" borderId="0" xfId="58" applyFont="1" applyFill="1" applyBorder="1" applyAlignment="1" applyProtection="1">
      <alignment horizontal="left"/>
      <protection locked="0"/>
    </xf>
    <xf numFmtId="0" fontId="2" fillId="37" borderId="12" xfId="58" applyFont="1" applyFill="1" applyBorder="1" applyAlignment="1" applyProtection="1">
      <alignment horizontal="left"/>
      <protection locked="0"/>
    </xf>
    <xf numFmtId="0" fontId="13" fillId="0" borderId="85" xfId="58" applyFont="1" applyFill="1" applyBorder="1" applyAlignment="1">
      <alignment horizontal="center" vertical="center" wrapText="1"/>
      <protection/>
    </xf>
    <xf numFmtId="0" fontId="13" fillId="0" borderId="62" xfId="58" applyFont="1" applyFill="1" applyBorder="1" applyAlignment="1">
      <alignment horizontal="center" vertical="center" wrapText="1"/>
      <protection/>
    </xf>
    <xf numFmtId="0" fontId="13" fillId="0" borderId="86" xfId="58" applyFont="1" applyFill="1" applyBorder="1" applyAlignment="1">
      <alignment horizontal="center" vertical="center" wrapText="1"/>
      <protection/>
    </xf>
    <xf numFmtId="0" fontId="13" fillId="0" borderId="65" xfId="58" applyFont="1" applyFill="1" applyBorder="1" applyAlignment="1">
      <alignment horizontal="center" vertical="center" wrapText="1"/>
      <protection/>
    </xf>
    <xf numFmtId="0" fontId="15" fillId="0" borderId="71" xfId="58" applyFont="1" applyFill="1" applyBorder="1" applyAlignment="1">
      <alignment horizontal="left"/>
      <protection/>
    </xf>
    <xf numFmtId="0" fontId="15" fillId="0" borderId="53" xfId="58" applyFont="1" applyFill="1" applyBorder="1" applyAlignment="1">
      <alignment horizontal="left"/>
      <protection/>
    </xf>
    <xf numFmtId="0" fontId="19" fillId="34" borderId="13" xfId="58" applyFont="1" applyFill="1" applyBorder="1" applyAlignment="1">
      <alignment horizontal="left" wrapText="1"/>
      <protection/>
    </xf>
    <xf numFmtId="0" fontId="19" fillId="34" borderId="0" xfId="58" applyFont="1" applyFill="1" applyBorder="1" applyAlignment="1">
      <alignment horizontal="left" wrapText="1"/>
      <protection/>
    </xf>
    <xf numFmtId="0" fontId="19" fillId="34" borderId="12" xfId="58" applyFont="1" applyFill="1" applyBorder="1" applyAlignment="1">
      <alignment horizontal="left" wrapText="1"/>
      <protection/>
    </xf>
    <xf numFmtId="0" fontId="13" fillId="0" borderId="15" xfId="58" applyFont="1" applyBorder="1" applyAlignment="1">
      <alignment horizontal="center"/>
      <protection/>
    </xf>
    <xf numFmtId="0" fontId="13" fillId="0" borderId="16" xfId="58" applyFont="1" applyBorder="1" applyAlignment="1">
      <alignment horizontal="center"/>
      <protection/>
    </xf>
    <xf numFmtId="0" fontId="13" fillId="0" borderId="17" xfId="58" applyFont="1" applyBorder="1" applyAlignment="1">
      <alignment horizontal="center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>
      <alignment horizontal="center" vertical="center" wrapText="1"/>
      <protection/>
    </xf>
    <xf numFmtId="0" fontId="15" fillId="37" borderId="15" xfId="58" applyFont="1" applyFill="1" applyBorder="1" applyAlignment="1" applyProtection="1">
      <alignment horizontal="left" vertical="center"/>
      <protection locked="0"/>
    </xf>
    <xf numFmtId="0" fontId="15" fillId="37" borderId="17" xfId="58" applyFont="1" applyFill="1" applyBorder="1" applyAlignment="1" applyProtection="1">
      <alignment horizontal="left" vertical="center"/>
      <protection locked="0"/>
    </xf>
    <xf numFmtId="0" fontId="17" fillId="37" borderId="0" xfId="58" applyFont="1" applyFill="1" applyBorder="1" applyAlignment="1" applyProtection="1">
      <alignment horizontal="left"/>
      <protection locked="0"/>
    </xf>
    <xf numFmtId="0" fontId="17" fillId="37" borderId="12" xfId="58" applyFon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66675</xdr:rowOff>
    </xdr:from>
    <xdr:to>
      <xdr:col>1</xdr:col>
      <xdr:colOff>828675</xdr:colOff>
      <xdr:row>3</xdr:row>
      <xdr:rowOff>47625</xdr:rowOff>
    </xdr:to>
    <xdr:pic>
      <xdr:nvPicPr>
        <xdr:cNvPr id="1" name="Picture 2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333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161925</xdr:rowOff>
    </xdr:from>
    <xdr:to>
      <xdr:col>3</xdr:col>
      <xdr:colOff>1257300</xdr:colOff>
      <xdr:row>3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76225"/>
          <a:ext cx="3371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1</xdr:col>
      <xdr:colOff>771525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1</xdr:col>
      <xdr:colOff>771525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1</xdr:col>
      <xdr:colOff>771525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1</xdr:col>
      <xdr:colOff>771525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1</xdr:col>
      <xdr:colOff>771525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1</xdr:col>
      <xdr:colOff>771525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180975</xdr:rowOff>
    </xdr:from>
    <xdr:to>
      <xdr:col>1</xdr:col>
      <xdr:colOff>771525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zoomScalePageLayoutView="0" workbookViewId="0" topLeftCell="A1">
      <selection activeCell="G18" sqref="G18:G20"/>
    </sheetView>
  </sheetViews>
  <sheetFormatPr defaultColWidth="8.57421875" defaultRowHeight="15"/>
  <cols>
    <col min="1" max="1" width="1.421875" style="92" customWidth="1"/>
    <col min="2" max="2" width="20.00390625" style="92" customWidth="1"/>
    <col min="3" max="3" width="15.421875" style="92" customWidth="1"/>
    <col min="4" max="4" width="13.57421875" style="92" customWidth="1"/>
    <col min="5" max="5" width="14.57421875" style="92" customWidth="1"/>
    <col min="6" max="6" width="16.00390625" style="92" customWidth="1"/>
    <col min="7" max="7" width="11.00390625" style="92" customWidth="1"/>
    <col min="8" max="8" width="14.421875" style="92" customWidth="1"/>
    <col min="9" max="9" width="1.421875" style="92" customWidth="1"/>
    <col min="10" max="16384" width="8.57421875" style="92" customWidth="1"/>
  </cols>
  <sheetData>
    <row r="1" spans="1:11" ht="5.2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9" ht="20.25">
      <c r="A2" s="91"/>
      <c r="B2" s="392"/>
      <c r="C2" s="395" t="s">
        <v>14</v>
      </c>
      <c r="D2" s="396"/>
      <c r="E2" s="396"/>
      <c r="F2" s="396"/>
      <c r="G2" s="396"/>
      <c r="H2" s="397"/>
      <c r="I2" s="91"/>
    </row>
    <row r="3" spans="1:9" ht="20.25">
      <c r="A3" s="91"/>
      <c r="B3" s="393"/>
      <c r="C3" s="400" t="s">
        <v>40</v>
      </c>
      <c r="D3" s="400"/>
      <c r="E3" s="400"/>
      <c r="F3" s="400"/>
      <c r="G3" s="400"/>
      <c r="H3" s="401"/>
      <c r="I3" s="91"/>
    </row>
    <row r="4" spans="1:19" ht="18" customHeight="1" thickBot="1">
      <c r="A4" s="91"/>
      <c r="B4" s="394"/>
      <c r="C4" s="377" t="s">
        <v>34</v>
      </c>
      <c r="D4" s="377"/>
      <c r="E4" s="377"/>
      <c r="F4" s="377"/>
      <c r="G4" s="377"/>
      <c r="H4" s="378"/>
      <c r="I4" s="91"/>
      <c r="L4" s="93"/>
      <c r="M4" s="93"/>
      <c r="N4" s="93"/>
      <c r="O4" s="93"/>
      <c r="P4" s="93"/>
      <c r="Q4" s="93"/>
      <c r="R4" s="93"/>
      <c r="S4" s="93"/>
    </row>
    <row r="5" spans="1:9" ht="13.5">
      <c r="A5" s="91"/>
      <c r="B5" s="94" t="s">
        <v>0</v>
      </c>
      <c r="C5" s="389"/>
      <c r="D5" s="390"/>
      <c r="E5" s="390"/>
      <c r="F5" s="391"/>
      <c r="G5" s="95" t="s">
        <v>33</v>
      </c>
      <c r="H5" s="197"/>
      <c r="I5" s="91"/>
    </row>
    <row r="6" spans="1:9" ht="13.5">
      <c r="A6" s="91"/>
      <c r="B6" s="96" t="s">
        <v>1</v>
      </c>
      <c r="C6" s="198"/>
      <c r="D6" s="199"/>
      <c r="E6" s="199"/>
      <c r="F6" s="199"/>
      <c r="G6" s="200"/>
      <c r="H6" s="196"/>
      <c r="I6" s="91"/>
    </row>
    <row r="7" spans="1:9" ht="13.5">
      <c r="A7" s="91"/>
      <c r="B7" s="97" t="s">
        <v>2</v>
      </c>
      <c r="C7" s="201"/>
      <c r="D7" s="202"/>
      <c r="E7" s="98" t="s">
        <v>3</v>
      </c>
      <c r="F7" s="203"/>
      <c r="G7" s="99" t="s">
        <v>4</v>
      </c>
      <c r="H7" s="205"/>
      <c r="I7" s="91"/>
    </row>
    <row r="8" spans="1:9" ht="13.5">
      <c r="A8" s="91"/>
      <c r="B8" s="100" t="s">
        <v>5</v>
      </c>
      <c r="C8" s="201"/>
      <c r="D8" s="202"/>
      <c r="E8" s="98" t="s">
        <v>6</v>
      </c>
      <c r="F8" s="204"/>
      <c r="G8" s="99" t="s">
        <v>15</v>
      </c>
      <c r="H8" s="205"/>
      <c r="I8" s="91"/>
    </row>
    <row r="9" spans="1:9" ht="14.25" thickBot="1">
      <c r="A9" s="91"/>
      <c r="B9" s="101" t="s">
        <v>39</v>
      </c>
      <c r="C9" s="379"/>
      <c r="D9" s="380"/>
      <c r="E9" s="381"/>
      <c r="F9" s="179" t="s">
        <v>7</v>
      </c>
      <c r="G9" s="382"/>
      <c r="H9" s="383"/>
      <c r="I9" s="91"/>
    </row>
    <row r="10" spans="1:9" ht="14.25" thickBot="1">
      <c r="A10" s="91"/>
      <c r="B10" s="102"/>
      <c r="C10" s="103"/>
      <c r="D10" s="103"/>
      <c r="E10" s="104"/>
      <c r="F10" s="104"/>
      <c r="G10" s="104"/>
      <c r="H10" s="105"/>
      <c r="I10" s="91"/>
    </row>
    <row r="11" spans="1:9" ht="55.5" customHeight="1">
      <c r="A11" s="91"/>
      <c r="B11" s="106"/>
      <c r="E11" s="172" t="s">
        <v>8</v>
      </c>
      <c r="F11" s="173" t="s">
        <v>61</v>
      </c>
      <c r="G11" s="174" t="s">
        <v>9</v>
      </c>
      <c r="H11" s="175" t="s">
        <v>16</v>
      </c>
      <c r="I11" s="91"/>
    </row>
    <row r="12" spans="1:9" ht="13.5">
      <c r="A12" s="91"/>
      <c r="B12" s="107"/>
      <c r="C12" s="91"/>
      <c r="E12" s="108">
        <v>1</v>
      </c>
      <c r="F12" s="176" t="e">
        <f>'Claim Form - Container'!#REF!+'Scale Ticket 2'!H32+'Scale Ticket 3'!H32+'Scale Ticket 4'!H32+'Scale Ticket 5'!H32+'Scale Ticket 6'!H32+'Scale Ticket 7'!H32+'Scale Ticket 8'!H32</f>
        <v>#REF!</v>
      </c>
      <c r="G12" s="109">
        <f>1.19+0.3</f>
        <v>1.49</v>
      </c>
      <c r="H12" s="110" t="e">
        <f aca="true" t="shared" si="0" ref="H12:H17">F12*G12</f>
        <v>#REF!</v>
      </c>
      <c r="I12" s="91"/>
    </row>
    <row r="13" spans="1:9" ht="13.5">
      <c r="A13" s="91"/>
      <c r="B13" s="107"/>
      <c r="C13" s="91"/>
      <c r="E13" s="108">
        <v>2</v>
      </c>
      <c r="F13" s="176" t="e">
        <f>'Claim Form - Container'!#REF!+'Scale Ticket 2'!H33+'Scale Ticket 3'!H33+'Scale Ticket 4'!H33+'Scale Ticket 5'!H33+'Scale Ticket 6'!H33+'Scale Ticket 7'!H33+'Scale Ticket 8'!H33</f>
        <v>#REF!</v>
      </c>
      <c r="G13" s="109">
        <f>1.5+0.3</f>
        <v>1.8</v>
      </c>
      <c r="H13" s="110" t="e">
        <f t="shared" si="0"/>
        <v>#REF!</v>
      </c>
      <c r="I13" s="91"/>
    </row>
    <row r="14" spans="1:9" ht="13.5">
      <c r="A14" s="91"/>
      <c r="B14" s="107"/>
      <c r="C14" s="91"/>
      <c r="E14" s="108">
        <v>3</v>
      </c>
      <c r="F14" s="176" t="e">
        <f>'Claim Form - Container'!#REF!+'Scale Ticket 2'!H34+'Scale Ticket 3'!H34+'Scale Ticket 4'!H34+'Scale Ticket 5'!H34+'Scale Ticket 6'!H34+'Scale Ticket 7'!H34+'Scale Ticket 8'!H34</f>
        <v>#REF!</v>
      </c>
      <c r="G14" s="109">
        <f>1.46+0.3</f>
        <v>1.76</v>
      </c>
      <c r="H14" s="110" t="e">
        <f t="shared" si="0"/>
        <v>#REF!</v>
      </c>
      <c r="I14" s="91"/>
    </row>
    <row r="15" spans="1:9" ht="13.5">
      <c r="A15" s="91"/>
      <c r="B15" s="107"/>
      <c r="C15" s="91"/>
      <c r="E15" s="108">
        <v>4</v>
      </c>
      <c r="F15" s="176" t="e">
        <f>'Claim Form - Container'!#REF!+'Scale Ticket 2'!H35+'Scale Ticket 3'!H35+'Scale Ticket 4'!H35+'Scale Ticket 5'!H35+'Scale Ticket 6'!H35+'Scale Ticket 7'!H35+'Scale Ticket 8'!H35</f>
        <v>#REF!</v>
      </c>
      <c r="G15" s="109">
        <f>1.35+0.3</f>
        <v>1.6500000000000001</v>
      </c>
      <c r="H15" s="110" t="e">
        <f t="shared" si="0"/>
        <v>#REF!</v>
      </c>
      <c r="I15" s="91"/>
    </row>
    <row r="16" spans="1:9" ht="13.5">
      <c r="A16" s="91"/>
      <c r="B16" s="107"/>
      <c r="C16" s="91"/>
      <c r="E16" s="108">
        <v>5</v>
      </c>
      <c r="F16" s="176" t="e">
        <f>'Claim Form - Container'!#REF!+'Scale Ticket 2'!H36+'Scale Ticket 3'!H36+'Scale Ticket 4'!H36+'Scale Ticket 5'!H36+'Scale Ticket 6'!H36+'Scale Ticket 7'!H36+'Scale Ticket 8'!H36</f>
        <v>#REF!</v>
      </c>
      <c r="G16" s="109">
        <f>1.46+0.3</f>
        <v>1.76</v>
      </c>
      <c r="H16" s="110" t="e">
        <f t="shared" si="0"/>
        <v>#REF!</v>
      </c>
      <c r="I16" s="91"/>
    </row>
    <row r="17" spans="1:9" ht="13.5">
      <c r="A17" s="91"/>
      <c r="B17" s="107"/>
      <c r="C17" s="91"/>
      <c r="E17" s="108">
        <v>6</v>
      </c>
      <c r="F17" s="176" t="e">
        <f>'Claim Form - Container'!#REF!+'Scale Ticket 2'!H37+'Scale Ticket 3'!H37+'Scale Ticket 4'!H37+'Scale Ticket 5'!H37+'Scale Ticket 6'!H37+'Scale Ticket 7'!H37+'Scale Ticket 8'!H37</f>
        <v>#REF!</v>
      </c>
      <c r="G17" s="109">
        <f>1.65+0.3</f>
        <v>1.95</v>
      </c>
      <c r="H17" s="110" t="e">
        <f t="shared" si="0"/>
        <v>#REF!</v>
      </c>
      <c r="I17" s="91"/>
    </row>
    <row r="18" spans="1:9" ht="14.25" thickBot="1">
      <c r="A18" s="91"/>
      <c r="B18" s="107"/>
      <c r="E18" s="212" t="s">
        <v>13</v>
      </c>
      <c r="F18" s="177" t="e">
        <f>SUM(F12:F17)</f>
        <v>#REF!</v>
      </c>
      <c r="G18" s="111" t="s">
        <v>11</v>
      </c>
      <c r="H18" s="112" t="e">
        <f>SUM(H12:H17)</f>
        <v>#REF!</v>
      </c>
      <c r="I18" s="91"/>
    </row>
    <row r="19" spans="1:17" ht="13.5">
      <c r="A19" s="91"/>
      <c r="B19" s="113"/>
      <c r="C19" s="398" t="s">
        <v>70</v>
      </c>
      <c r="D19" s="398"/>
      <c r="E19" s="398"/>
      <c r="F19" s="398"/>
      <c r="G19" s="114" t="s">
        <v>12</v>
      </c>
      <c r="H19" s="110" t="e">
        <f>ROUND(H18*5%,2)</f>
        <v>#REF!</v>
      </c>
      <c r="I19" s="91"/>
      <c r="Q19" s="92" t="s">
        <v>32</v>
      </c>
    </row>
    <row r="20" spans="1:9" ht="14.25" thickBot="1">
      <c r="A20" s="91"/>
      <c r="B20" s="115"/>
      <c r="C20" s="399"/>
      <c r="D20" s="399"/>
      <c r="E20" s="399"/>
      <c r="F20" s="399"/>
      <c r="G20" s="116" t="s">
        <v>13</v>
      </c>
      <c r="H20" s="117" t="e">
        <f>SUM(H18:H19)</f>
        <v>#REF!</v>
      </c>
      <c r="I20" s="91"/>
    </row>
    <row r="21" spans="1:12" ht="13.5">
      <c r="A21" s="91"/>
      <c r="B21" s="118"/>
      <c r="C21" s="119"/>
      <c r="D21" s="119"/>
      <c r="E21" s="119"/>
      <c r="F21" s="119"/>
      <c r="G21" s="119"/>
      <c r="H21" s="120"/>
      <c r="I21" s="91"/>
      <c r="L21" s="213"/>
    </row>
    <row r="22" spans="1:12" ht="13.5" hidden="1">
      <c r="A22" s="91"/>
      <c r="B22" s="121" t="s">
        <v>69</v>
      </c>
      <c r="C22" s="122"/>
      <c r="D22" s="122"/>
      <c r="E22" s="123"/>
      <c r="F22" s="123"/>
      <c r="G22" s="405" t="s">
        <v>68</v>
      </c>
      <c r="H22" s="406"/>
      <c r="I22" s="91"/>
      <c r="L22" s="213"/>
    </row>
    <row r="23" spans="1:12" ht="13.5" hidden="1">
      <c r="A23" s="91"/>
      <c r="B23" s="124" t="s">
        <v>52</v>
      </c>
      <c r="C23" s="125"/>
      <c r="D23" s="125"/>
      <c r="E23" s="126"/>
      <c r="F23" s="127"/>
      <c r="G23" s="361"/>
      <c r="H23" s="362"/>
      <c r="I23" s="91"/>
      <c r="L23" s="213"/>
    </row>
    <row r="24" spans="1:12" ht="13.5" hidden="1">
      <c r="A24" s="91"/>
      <c r="B24" s="124" t="s">
        <v>35</v>
      </c>
      <c r="C24" s="125"/>
      <c r="D24" s="125"/>
      <c r="E24" s="126"/>
      <c r="F24" s="127"/>
      <c r="G24" s="206"/>
      <c r="H24" s="207"/>
      <c r="I24" s="91"/>
      <c r="L24" s="213"/>
    </row>
    <row r="25" spans="1:12" ht="13.5" hidden="1">
      <c r="A25" s="91"/>
      <c r="B25" s="124" t="s">
        <v>36</v>
      </c>
      <c r="C25" s="125"/>
      <c r="D25" s="125"/>
      <c r="E25" s="126"/>
      <c r="F25" s="127"/>
      <c r="G25" s="206"/>
      <c r="H25" s="207"/>
      <c r="I25" s="91"/>
      <c r="L25" s="213"/>
    </row>
    <row r="26" spans="1:9" ht="13.5" hidden="1">
      <c r="A26" s="91"/>
      <c r="B26" s="128" t="s">
        <v>37</v>
      </c>
      <c r="C26" s="129"/>
      <c r="D26" s="129"/>
      <c r="E26" s="126"/>
      <c r="F26" s="127"/>
      <c r="G26" s="361"/>
      <c r="H26" s="362"/>
      <c r="I26" s="91"/>
    </row>
    <row r="27" spans="1:9" ht="13.5" hidden="1">
      <c r="A27" s="91"/>
      <c r="B27" s="130" t="s">
        <v>74</v>
      </c>
      <c r="C27" s="129"/>
      <c r="D27" s="129"/>
      <c r="E27" s="126"/>
      <c r="F27" s="131"/>
      <c r="G27" s="361"/>
      <c r="H27" s="362"/>
      <c r="I27" s="91"/>
    </row>
    <row r="28" spans="1:9" ht="13.5" hidden="1">
      <c r="A28" s="91"/>
      <c r="B28" s="128" t="s">
        <v>38</v>
      </c>
      <c r="C28" s="132"/>
      <c r="D28" s="132"/>
      <c r="E28" s="126"/>
      <c r="F28" s="131"/>
      <c r="G28" s="361"/>
      <c r="H28" s="362"/>
      <c r="I28" s="91"/>
    </row>
    <row r="29" spans="1:9" ht="14.25" hidden="1" thickBot="1">
      <c r="A29" s="91"/>
      <c r="B29" s="133" t="s">
        <v>10</v>
      </c>
      <c r="C29" s="134"/>
      <c r="D29" s="134"/>
      <c r="E29" s="135"/>
      <c r="F29" s="136"/>
      <c r="G29" s="384">
        <f>SUM(G23:H28)</f>
        <v>0</v>
      </c>
      <c r="H29" s="385"/>
      <c r="I29" s="91"/>
    </row>
    <row r="30" spans="1:9" ht="14.25" hidden="1" thickBot="1">
      <c r="A30" s="91"/>
      <c r="B30" s="118"/>
      <c r="C30" s="119"/>
      <c r="D30" s="119"/>
      <c r="E30" s="119"/>
      <c r="F30" s="137"/>
      <c r="G30" s="137"/>
      <c r="H30" s="138"/>
      <c r="I30" s="91"/>
    </row>
    <row r="31" spans="1:9" ht="13.5" hidden="1">
      <c r="A31" s="91"/>
      <c r="B31" s="386" t="s">
        <v>75</v>
      </c>
      <c r="C31" s="387"/>
      <c r="D31" s="387"/>
      <c r="E31" s="387"/>
      <c r="F31" s="387"/>
      <c r="G31" s="387"/>
      <c r="H31" s="388"/>
      <c r="I31" s="91"/>
    </row>
    <row r="32" spans="1:9" ht="13.5" hidden="1">
      <c r="A32" s="91"/>
      <c r="B32" s="402" t="s">
        <v>17</v>
      </c>
      <c r="C32" s="403"/>
      <c r="D32" s="403"/>
      <c r="E32" s="403"/>
      <c r="F32" s="403"/>
      <c r="G32" s="403"/>
      <c r="H32" s="404"/>
      <c r="I32" s="91"/>
    </row>
    <row r="33" spans="1:9" ht="14.25" customHeight="1" hidden="1">
      <c r="A33" s="91"/>
      <c r="B33" s="139" t="s">
        <v>76</v>
      </c>
      <c r="C33" s="363" t="s">
        <v>72</v>
      </c>
      <c r="D33" s="364"/>
      <c r="E33" s="365" t="s">
        <v>73</v>
      </c>
      <c r="F33" s="366"/>
      <c r="G33" s="367" t="s">
        <v>77</v>
      </c>
      <c r="H33" s="368"/>
      <c r="I33" s="91"/>
    </row>
    <row r="34" spans="1:9" ht="13.5" hidden="1">
      <c r="A34" s="91"/>
      <c r="B34" s="208"/>
      <c r="C34" s="369" t="e">
        <f>#REF!</f>
        <v>#REF!</v>
      </c>
      <c r="D34" s="370"/>
      <c r="E34" s="371">
        <f>+G29</f>
        <v>0</v>
      </c>
      <c r="F34" s="372"/>
      <c r="G34" s="369" t="e">
        <f>B34+C34-E34</f>
        <v>#REF!</v>
      </c>
      <c r="H34" s="373"/>
      <c r="I34" s="91"/>
    </row>
    <row r="35" spans="1:9" ht="13.5" hidden="1">
      <c r="A35" s="91"/>
      <c r="B35" s="140"/>
      <c r="C35" s="141"/>
      <c r="D35" s="141"/>
      <c r="E35" s="142"/>
      <c r="F35" s="142"/>
      <c r="G35" s="141"/>
      <c r="H35" s="143"/>
      <c r="I35" s="91"/>
    </row>
    <row r="36" spans="1:9" ht="13.5" hidden="1">
      <c r="A36" s="91"/>
      <c r="B36" s="144" t="s">
        <v>18</v>
      </c>
      <c r="C36" s="145"/>
      <c r="D36" s="145"/>
      <c r="E36" s="145"/>
      <c r="F36" s="145"/>
      <c r="G36" s="361"/>
      <c r="H36" s="362"/>
      <c r="I36" s="91"/>
    </row>
    <row r="37" spans="1:9" ht="14.25" hidden="1" thickBot="1">
      <c r="A37" s="91"/>
      <c r="B37" s="144" t="s">
        <v>19</v>
      </c>
      <c r="C37" s="145"/>
      <c r="D37" s="145"/>
      <c r="E37" s="145"/>
      <c r="F37" s="145"/>
      <c r="G37" s="361"/>
      <c r="H37" s="362"/>
      <c r="I37" s="91"/>
    </row>
    <row r="38" spans="1:9" ht="14.25" hidden="1" thickBot="1">
      <c r="A38" s="91"/>
      <c r="B38" s="146"/>
      <c r="C38" s="147"/>
      <c r="D38" s="147"/>
      <c r="E38" s="148"/>
      <c r="F38" s="149"/>
      <c r="G38" s="149"/>
      <c r="H38" s="150"/>
      <c r="I38" s="91"/>
    </row>
    <row r="39" spans="1:10" s="153" customFormat="1" ht="15" customHeight="1">
      <c r="A39" s="151"/>
      <c r="B39" s="374" t="s">
        <v>20</v>
      </c>
      <c r="C39" s="375"/>
      <c r="D39" s="375"/>
      <c r="E39" s="375"/>
      <c r="F39" s="375"/>
      <c r="G39" s="375"/>
      <c r="H39" s="376"/>
      <c r="I39" s="151"/>
      <c r="J39" s="152"/>
    </row>
    <row r="40" spans="1:10" s="153" customFormat="1" ht="6.75" customHeight="1">
      <c r="A40" s="151"/>
      <c r="B40" s="154"/>
      <c r="C40" s="155"/>
      <c r="D40" s="155"/>
      <c r="E40" s="156"/>
      <c r="F40" s="157"/>
      <c r="G40" s="157"/>
      <c r="H40" s="158"/>
      <c r="I40" s="151"/>
      <c r="J40" s="152"/>
    </row>
    <row r="41" spans="1:9" s="153" customFormat="1" ht="9.75">
      <c r="A41" s="151"/>
      <c r="B41" s="159" t="s">
        <v>23</v>
      </c>
      <c r="C41" s="160"/>
      <c r="D41" s="160"/>
      <c r="E41" s="160"/>
      <c r="F41" s="160"/>
      <c r="G41" s="160"/>
      <c r="H41" s="161"/>
      <c r="I41" s="151"/>
    </row>
    <row r="42" spans="1:9" s="153" customFormat="1" ht="9.75">
      <c r="A42" s="151"/>
      <c r="B42" s="159" t="s">
        <v>24</v>
      </c>
      <c r="C42" s="160"/>
      <c r="D42" s="160"/>
      <c r="E42" s="160"/>
      <c r="F42" s="160"/>
      <c r="G42" s="160"/>
      <c r="H42" s="161"/>
      <c r="I42" s="151"/>
    </row>
    <row r="43" spans="1:9" s="153" customFormat="1" ht="9.75">
      <c r="A43" s="151"/>
      <c r="B43" s="159" t="s">
        <v>21</v>
      </c>
      <c r="C43" s="160"/>
      <c r="D43" s="160"/>
      <c r="E43" s="160"/>
      <c r="F43" s="160"/>
      <c r="G43" s="160"/>
      <c r="H43" s="161"/>
      <c r="I43" s="151"/>
    </row>
    <row r="44" spans="1:9" s="153" customFormat="1" ht="6.75" customHeight="1">
      <c r="A44" s="151"/>
      <c r="B44" s="159"/>
      <c r="C44" s="160"/>
      <c r="D44" s="160"/>
      <c r="E44" s="160"/>
      <c r="F44" s="160"/>
      <c r="G44" s="160"/>
      <c r="H44" s="161"/>
      <c r="I44" s="151"/>
    </row>
    <row r="45" spans="1:9" s="153" customFormat="1" ht="10.5" customHeight="1">
      <c r="A45" s="151"/>
      <c r="B45" s="162" t="s">
        <v>25</v>
      </c>
      <c r="C45" s="163"/>
      <c r="D45" s="163"/>
      <c r="E45" s="163"/>
      <c r="F45" s="163"/>
      <c r="G45" s="163"/>
      <c r="H45" s="164"/>
      <c r="I45" s="151"/>
    </row>
    <row r="46" spans="1:9" s="153" customFormat="1" ht="9.75">
      <c r="A46" s="151"/>
      <c r="B46" s="165" t="s">
        <v>26</v>
      </c>
      <c r="C46" s="163"/>
      <c r="D46" s="163"/>
      <c r="E46" s="163"/>
      <c r="F46" s="163"/>
      <c r="G46" s="163"/>
      <c r="H46" s="166"/>
      <c r="I46" s="151"/>
    </row>
    <row r="47" spans="1:9" s="153" customFormat="1" ht="9.75">
      <c r="A47" s="151"/>
      <c r="B47" s="165" t="s">
        <v>27</v>
      </c>
      <c r="C47" s="163"/>
      <c r="D47" s="163"/>
      <c r="E47" s="163"/>
      <c r="F47" s="163"/>
      <c r="G47" s="163"/>
      <c r="H47" s="166"/>
      <c r="I47" s="151"/>
    </row>
    <row r="48" spans="1:9" s="153" customFormat="1" ht="9.75">
      <c r="A48" s="151"/>
      <c r="B48" s="165" t="s">
        <v>28</v>
      </c>
      <c r="C48" s="163"/>
      <c r="D48" s="163"/>
      <c r="E48" s="163"/>
      <c r="F48" s="163"/>
      <c r="G48" s="163"/>
      <c r="H48" s="166"/>
      <c r="I48" s="151"/>
    </row>
    <row r="49" spans="1:9" s="153" customFormat="1" ht="9.75">
      <c r="A49" s="151"/>
      <c r="B49" s="165" t="s">
        <v>29</v>
      </c>
      <c r="C49" s="163"/>
      <c r="D49" s="163"/>
      <c r="E49" s="163"/>
      <c r="F49" s="163"/>
      <c r="G49" s="163"/>
      <c r="H49" s="166"/>
      <c r="I49" s="151"/>
    </row>
    <row r="50" spans="1:9" ht="6" customHeight="1">
      <c r="A50" s="91"/>
      <c r="B50" s="165"/>
      <c r="C50" s="163"/>
      <c r="D50" s="163"/>
      <c r="E50" s="163"/>
      <c r="F50" s="163"/>
      <c r="G50" s="163"/>
      <c r="H50" s="166"/>
      <c r="I50" s="91"/>
    </row>
    <row r="51" spans="1:9" ht="11.25" customHeight="1">
      <c r="A51" s="91"/>
      <c r="B51" s="162" t="s">
        <v>30</v>
      </c>
      <c r="C51" s="163"/>
      <c r="D51" s="163"/>
      <c r="E51" s="163"/>
      <c r="F51" s="163"/>
      <c r="G51" s="163"/>
      <c r="H51" s="166"/>
      <c r="I51" s="91"/>
    </row>
    <row r="52" spans="1:9" ht="11.25" customHeight="1">
      <c r="A52" s="91"/>
      <c r="B52" s="162" t="s">
        <v>31</v>
      </c>
      <c r="C52" s="167"/>
      <c r="D52" s="167"/>
      <c r="E52" s="167"/>
      <c r="F52" s="167"/>
      <c r="G52" s="167"/>
      <c r="H52" s="166"/>
      <c r="I52" s="91"/>
    </row>
    <row r="53" spans="1:9" ht="11.25" customHeight="1">
      <c r="A53" s="91"/>
      <c r="B53" s="162"/>
      <c r="C53" s="167"/>
      <c r="D53" s="167"/>
      <c r="E53" s="167"/>
      <c r="F53" s="167"/>
      <c r="G53" s="167"/>
      <c r="H53" s="166"/>
      <c r="I53" s="91"/>
    </row>
    <row r="54" spans="1:9" ht="6.75" customHeight="1">
      <c r="A54" s="91"/>
      <c r="B54" s="162"/>
      <c r="C54" s="167"/>
      <c r="D54" s="167"/>
      <c r="E54" s="167"/>
      <c r="F54" s="167"/>
      <c r="G54" s="167"/>
      <c r="H54" s="166"/>
      <c r="I54" s="91"/>
    </row>
    <row r="55" spans="1:9" ht="15" customHeight="1">
      <c r="A55" s="91"/>
      <c r="B55" s="209" t="s">
        <v>78</v>
      </c>
      <c r="C55" s="210"/>
      <c r="D55" s="210"/>
      <c r="E55" s="210"/>
      <c r="F55" s="210"/>
      <c r="G55" s="210"/>
      <c r="H55" s="211"/>
      <c r="I55" s="91"/>
    </row>
    <row r="56" spans="1:9" ht="15" customHeight="1">
      <c r="A56" s="91"/>
      <c r="B56" s="358" t="s">
        <v>79</v>
      </c>
      <c r="C56" s="359"/>
      <c r="D56" s="359"/>
      <c r="E56" s="359"/>
      <c r="F56" s="359"/>
      <c r="G56" s="359"/>
      <c r="H56" s="360"/>
      <c r="I56" s="91"/>
    </row>
    <row r="57" spans="1:9" ht="15" customHeight="1">
      <c r="A57" s="91"/>
      <c r="B57" s="209" t="s">
        <v>80</v>
      </c>
      <c r="C57" s="210"/>
      <c r="D57" s="210"/>
      <c r="E57" s="210"/>
      <c r="F57" s="210"/>
      <c r="G57" s="210"/>
      <c r="H57" s="211"/>
      <c r="I57" s="91"/>
    </row>
    <row r="58" spans="1:9" ht="15" customHeight="1">
      <c r="A58" s="91"/>
      <c r="B58" s="358" t="s">
        <v>79</v>
      </c>
      <c r="C58" s="359"/>
      <c r="D58" s="359"/>
      <c r="E58" s="359"/>
      <c r="F58" s="359"/>
      <c r="G58" s="359"/>
      <c r="H58" s="360"/>
      <c r="I58" s="91"/>
    </row>
    <row r="59" spans="1:9" ht="15" customHeight="1">
      <c r="A59" s="91"/>
      <c r="B59" s="168"/>
      <c r="C59" s="167"/>
      <c r="D59" s="178"/>
      <c r="E59" s="167"/>
      <c r="F59" s="167"/>
      <c r="G59" s="167"/>
      <c r="H59" s="166"/>
      <c r="I59" s="91"/>
    </row>
    <row r="60" spans="1:9" ht="15" customHeight="1" thickBot="1">
      <c r="A60" s="91"/>
      <c r="B60" s="169" t="s">
        <v>22</v>
      </c>
      <c r="C60" s="170"/>
      <c r="D60" s="170"/>
      <c r="E60" s="170"/>
      <c r="F60" s="179"/>
      <c r="G60" s="171"/>
      <c r="H60" s="180" t="s">
        <v>90</v>
      </c>
      <c r="I60" s="91"/>
    </row>
    <row r="61" spans="1:8" ht="6.75" customHeight="1">
      <c r="A61" s="91"/>
      <c r="B61" s="91"/>
      <c r="C61" s="91"/>
      <c r="D61" s="91"/>
      <c r="E61" s="91"/>
      <c r="F61" s="91"/>
      <c r="G61" s="91"/>
      <c r="H61" s="91"/>
    </row>
    <row r="62" spans="1:9" ht="13.5">
      <c r="A62" s="91"/>
      <c r="B62" s="91"/>
      <c r="C62" s="91"/>
      <c r="D62" s="91"/>
      <c r="E62" s="91"/>
      <c r="F62" s="91"/>
      <c r="G62" s="91"/>
      <c r="H62" s="91"/>
      <c r="I62" s="91"/>
    </row>
    <row r="63" spans="9:13" ht="13.5">
      <c r="I63" s="91"/>
      <c r="M63" s="91"/>
    </row>
    <row r="64" ht="13.5">
      <c r="I64" s="91"/>
    </row>
    <row r="65" ht="13.5">
      <c r="I65" s="91"/>
    </row>
    <row r="66" ht="13.5">
      <c r="I66" s="91"/>
    </row>
    <row r="67" ht="13.5">
      <c r="I67" s="91"/>
    </row>
    <row r="68" ht="13.5">
      <c r="I68" s="91"/>
    </row>
    <row r="69" ht="13.5">
      <c r="I69" s="91"/>
    </row>
    <row r="70" ht="13.5">
      <c r="I70" s="91"/>
    </row>
  </sheetData>
  <sheetProtection selectLockedCells="1"/>
  <mergeCells count="28">
    <mergeCell ref="C20:F20"/>
    <mergeCell ref="C3:H3"/>
    <mergeCell ref="B32:H32"/>
    <mergeCell ref="G22:H22"/>
    <mergeCell ref="G23:H23"/>
    <mergeCell ref="G26:H26"/>
    <mergeCell ref="G27:H27"/>
    <mergeCell ref="G28:H28"/>
    <mergeCell ref="B39:H39"/>
    <mergeCell ref="C4:H4"/>
    <mergeCell ref="C9:E9"/>
    <mergeCell ref="G9:H9"/>
    <mergeCell ref="G29:H29"/>
    <mergeCell ref="B31:H31"/>
    <mergeCell ref="C5:F5"/>
    <mergeCell ref="B2:B4"/>
    <mergeCell ref="C2:H2"/>
    <mergeCell ref="C19:F19"/>
    <mergeCell ref="B58:H58"/>
    <mergeCell ref="B56:H56"/>
    <mergeCell ref="G37:H37"/>
    <mergeCell ref="G36:H36"/>
    <mergeCell ref="C33:D33"/>
    <mergeCell ref="E33:F33"/>
    <mergeCell ref="G33:H33"/>
    <mergeCell ref="C34:D34"/>
    <mergeCell ref="E34:F34"/>
    <mergeCell ref="G34:H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2"/>
  <sheetViews>
    <sheetView showGridLines="0" tabSelected="1" zoomScale="90" zoomScaleNormal="90" zoomScalePageLayoutView="0" workbookViewId="0" topLeftCell="D43">
      <selection activeCell="N53" sqref="N53"/>
    </sheetView>
  </sheetViews>
  <sheetFormatPr defaultColWidth="9.421875" defaultRowHeight="15"/>
  <cols>
    <col min="1" max="1" width="1.421875" style="218" customWidth="1"/>
    <col min="2" max="2" width="22.421875" style="218" customWidth="1"/>
    <col min="3" max="3" width="16.140625" style="218" customWidth="1"/>
    <col min="4" max="4" width="21.421875" style="218" customWidth="1"/>
    <col min="5" max="5" width="10.57421875" style="218" customWidth="1"/>
    <col min="6" max="6" width="14.421875" style="218" customWidth="1"/>
    <col min="7" max="8" width="10.140625" style="218" customWidth="1"/>
    <col min="9" max="14" width="13.57421875" style="218" customWidth="1"/>
    <col min="15" max="17" width="14.421875" style="218" customWidth="1"/>
    <col min="18" max="18" width="1.421875" style="218" customWidth="1"/>
    <col min="19" max="19" width="9.00390625" style="218" customWidth="1"/>
    <col min="20" max="16384" width="9.421875" style="218" customWidth="1"/>
  </cols>
  <sheetData>
    <row r="1" ht="9" customHeight="1" thickBot="1"/>
    <row r="2" spans="2:18" s="219" customFormat="1" ht="27" customHeight="1">
      <c r="B2" s="463" t="s">
        <v>123</v>
      </c>
      <c r="C2" s="464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6"/>
      <c r="R2" s="220"/>
    </row>
    <row r="3" spans="1:18" s="219" customFormat="1" ht="27" customHeight="1">
      <c r="A3" s="221"/>
      <c r="B3" s="467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  <c r="R3" s="220"/>
    </row>
    <row r="4" spans="1:18" s="219" customFormat="1" ht="27" customHeight="1">
      <c r="A4" s="221"/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9"/>
      <c r="R4" s="220"/>
    </row>
    <row r="5" spans="1:18" s="219" customFormat="1" ht="11.25" customHeight="1" thickBot="1">
      <c r="A5" s="221"/>
      <c r="B5" s="470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220"/>
    </row>
    <row r="6" spans="1:22" s="223" customFormat="1" ht="17.25" customHeight="1" thickBot="1">
      <c r="A6" s="222"/>
      <c r="B6" s="473" t="s">
        <v>94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5"/>
      <c r="U6" s="222"/>
      <c r="V6" s="222"/>
    </row>
    <row r="7" spans="1:17" s="225" customFormat="1" ht="15.75" customHeight="1">
      <c r="A7" s="224"/>
      <c r="B7" s="434" t="s">
        <v>0</v>
      </c>
      <c r="C7" s="435"/>
      <c r="D7" s="448"/>
      <c r="E7" s="449"/>
      <c r="F7" s="450"/>
      <c r="G7" s="442" t="s">
        <v>126</v>
      </c>
      <c r="H7" s="435"/>
      <c r="I7" s="448"/>
      <c r="J7" s="449"/>
      <c r="K7" s="450"/>
      <c r="L7" s="303"/>
      <c r="M7" s="294"/>
      <c r="N7" s="294"/>
      <c r="O7" s="294"/>
      <c r="P7" s="294"/>
      <c r="Q7" s="295"/>
    </row>
    <row r="8" spans="1:17" s="225" customFormat="1" ht="15">
      <c r="A8" s="224"/>
      <c r="B8" s="436" t="s">
        <v>1</v>
      </c>
      <c r="C8" s="437"/>
      <c r="D8" s="451"/>
      <c r="E8" s="452"/>
      <c r="F8" s="453"/>
      <c r="G8" s="443" t="s">
        <v>91</v>
      </c>
      <c r="H8" s="437"/>
      <c r="I8" s="451"/>
      <c r="J8" s="452"/>
      <c r="K8" s="453"/>
      <c r="L8" s="304"/>
      <c r="M8" s="301"/>
      <c r="N8" s="301"/>
      <c r="O8" s="301"/>
      <c r="P8" s="301"/>
      <c r="Q8" s="302"/>
    </row>
    <row r="9" spans="1:17" s="225" customFormat="1" ht="15">
      <c r="A9" s="224"/>
      <c r="B9" s="438" t="s">
        <v>4</v>
      </c>
      <c r="C9" s="439"/>
      <c r="D9" s="454"/>
      <c r="E9" s="455"/>
      <c r="F9" s="456"/>
      <c r="G9" s="444" t="s">
        <v>110</v>
      </c>
      <c r="H9" s="439"/>
      <c r="I9" s="454"/>
      <c r="J9" s="455"/>
      <c r="K9" s="456"/>
      <c r="L9" s="305"/>
      <c r="M9" s="299"/>
      <c r="N9" s="299"/>
      <c r="O9" s="299"/>
      <c r="P9" s="299"/>
      <c r="Q9" s="300"/>
    </row>
    <row r="10" spans="1:17" s="225" customFormat="1" ht="16.5" customHeight="1">
      <c r="A10" s="224"/>
      <c r="B10" s="438" t="s">
        <v>93</v>
      </c>
      <c r="C10" s="439"/>
      <c r="D10" s="457"/>
      <c r="E10" s="458"/>
      <c r="F10" s="459"/>
      <c r="G10" s="444" t="s">
        <v>92</v>
      </c>
      <c r="H10" s="439"/>
      <c r="I10" s="457"/>
      <c r="J10" s="458"/>
      <c r="K10" s="459"/>
      <c r="L10" s="305"/>
      <c r="M10" s="299"/>
      <c r="N10" s="299"/>
      <c r="O10" s="299"/>
      <c r="P10" s="299"/>
      <c r="Q10" s="300"/>
    </row>
    <row r="11" spans="1:17" s="225" customFormat="1" ht="16.5" customHeight="1" thickBot="1">
      <c r="A11" s="224"/>
      <c r="B11" s="440" t="s">
        <v>107</v>
      </c>
      <c r="C11" s="441"/>
      <c r="D11" s="460"/>
      <c r="E11" s="461"/>
      <c r="F11" s="462"/>
      <c r="G11" s="306"/>
      <c r="H11" s="297"/>
      <c r="I11" s="296"/>
      <c r="J11" s="296"/>
      <c r="K11" s="296"/>
      <c r="L11" s="297"/>
      <c r="M11" s="297"/>
      <c r="N11" s="297"/>
      <c r="O11" s="297"/>
      <c r="P11" s="297"/>
      <c r="Q11" s="298"/>
    </row>
    <row r="12" spans="1:17" ht="15.75" customHeight="1" thickBot="1">
      <c r="A12" s="226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</row>
    <row r="13" spans="1:17" ht="17.25" customHeight="1" thickBot="1">
      <c r="A13" s="226"/>
      <c r="B13" s="415" t="s">
        <v>70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7"/>
    </row>
    <row r="14" spans="1:18" s="235" customFormat="1" ht="85.5" customHeight="1" thickBot="1">
      <c r="A14" s="230"/>
      <c r="B14" s="246" t="s">
        <v>129</v>
      </c>
      <c r="C14" s="267" t="s">
        <v>102</v>
      </c>
      <c r="D14" s="232" t="s">
        <v>104</v>
      </c>
      <c r="E14" s="232" t="s">
        <v>8</v>
      </c>
      <c r="F14" s="231" t="s">
        <v>95</v>
      </c>
      <c r="G14" s="231" t="s">
        <v>116</v>
      </c>
      <c r="H14" s="231" t="s">
        <v>115</v>
      </c>
      <c r="I14" s="231" t="s">
        <v>114</v>
      </c>
      <c r="J14" s="231" t="s">
        <v>113</v>
      </c>
      <c r="K14" s="329" t="s">
        <v>112</v>
      </c>
      <c r="L14" s="329" t="s">
        <v>111</v>
      </c>
      <c r="M14" s="232" t="s">
        <v>99</v>
      </c>
      <c r="N14" s="232" t="s">
        <v>98</v>
      </c>
      <c r="O14" s="232" t="s">
        <v>100</v>
      </c>
      <c r="P14" s="232" t="s">
        <v>101</v>
      </c>
      <c r="Q14" s="233" t="s">
        <v>16</v>
      </c>
      <c r="R14" s="234"/>
    </row>
    <row r="15" spans="2:17" ht="15">
      <c r="B15" s="332"/>
      <c r="C15" s="308"/>
      <c r="D15" s="309"/>
      <c r="E15" s="330"/>
      <c r="F15" s="321"/>
      <c r="G15" s="331"/>
      <c r="H15" s="331"/>
      <c r="I15" s="284">
        <f>G15*1.1</f>
        <v>0</v>
      </c>
      <c r="J15" s="284">
        <f>F15-I15</f>
        <v>0</v>
      </c>
      <c r="K15" s="284">
        <f>ROUND(IF(K$37=0,0,I15/I$37*K$37),1)</f>
        <v>0</v>
      </c>
      <c r="L15" s="284">
        <f>ROUND(IF(L$37=0,0,J15/J$37*L$37),1)</f>
        <v>0</v>
      </c>
      <c r="M15" s="285" t="str">
        <f>IF($F15="","-",VLOOKUP($E15,$J$43:$Q$54,4,FALSE))</f>
        <v>-</v>
      </c>
      <c r="N15" s="285" t="str">
        <f>IF($F15="","-",VLOOKUP($E15,$J$43:$Q$54,5,FALSE))</f>
        <v>-</v>
      </c>
      <c r="O15" s="344">
        <f>ROUND(IF(M15="-",0,K15*M15),2)</f>
        <v>0</v>
      </c>
      <c r="P15" s="344">
        <f>IF(N15="-",0,L15*N15)</f>
        <v>0</v>
      </c>
      <c r="Q15" s="345">
        <f>ROUND(O15+P15,2)</f>
        <v>0</v>
      </c>
    </row>
    <row r="16" spans="1:22" ht="15">
      <c r="A16" s="226"/>
      <c r="B16" s="333"/>
      <c r="C16" s="335"/>
      <c r="D16" s="311"/>
      <c r="E16" s="312"/>
      <c r="F16" s="322"/>
      <c r="G16" s="315"/>
      <c r="H16" s="315"/>
      <c r="I16" s="270">
        <f aca="true" t="shared" si="0" ref="I16:I36">G16*1.1</f>
        <v>0</v>
      </c>
      <c r="J16" s="270">
        <f aca="true" t="shared" si="1" ref="J16:J36">F16-I16</f>
        <v>0</v>
      </c>
      <c r="K16" s="270">
        <f aca="true" t="shared" si="2" ref="K16:K36">ROUND(IF(K$37=0,0,I16/I$37*K$37),1)</f>
        <v>0</v>
      </c>
      <c r="L16" s="270">
        <f aca="true" t="shared" si="3" ref="L16:L36">ROUND(IF(L$37=0,0,J16/J$37*L$37),1)</f>
        <v>0</v>
      </c>
      <c r="M16" s="236" t="str">
        <f aca="true" t="shared" si="4" ref="M16:M36">IF($F16="","-",VLOOKUP($E16,$J$43:$Q$54,4,FALSE))</f>
        <v>-</v>
      </c>
      <c r="N16" s="236" t="str">
        <f aca="true" t="shared" si="5" ref="N16:N36">IF($F16="","-",VLOOKUP($E16,$J$43:$Q$54,5,FALSE))</f>
        <v>-</v>
      </c>
      <c r="O16" s="346">
        <f aca="true" t="shared" si="6" ref="O16:O36">ROUND(IF(M16="-",0,K16*M16),2)</f>
        <v>0</v>
      </c>
      <c r="P16" s="346">
        <f aca="true" t="shared" si="7" ref="P16:P36">IF(N16="-",0,L16*N16)</f>
        <v>0</v>
      </c>
      <c r="Q16" s="347">
        <f aca="true" t="shared" si="8" ref="Q16:Q36">ROUND(O16+P16,2)</f>
        <v>0</v>
      </c>
      <c r="V16" s="237"/>
    </row>
    <row r="17" spans="1:17" ht="15">
      <c r="A17" s="226"/>
      <c r="B17" s="333"/>
      <c r="C17" s="335"/>
      <c r="D17" s="311"/>
      <c r="E17" s="310"/>
      <c r="F17" s="322"/>
      <c r="G17" s="315"/>
      <c r="H17" s="315"/>
      <c r="I17" s="270">
        <f t="shared" si="0"/>
        <v>0</v>
      </c>
      <c r="J17" s="270">
        <f t="shared" si="1"/>
        <v>0</v>
      </c>
      <c r="K17" s="270">
        <f t="shared" si="2"/>
        <v>0</v>
      </c>
      <c r="L17" s="270">
        <f t="shared" si="3"/>
        <v>0</v>
      </c>
      <c r="M17" s="236" t="str">
        <f t="shared" si="4"/>
        <v>-</v>
      </c>
      <c r="N17" s="236" t="str">
        <f t="shared" si="5"/>
        <v>-</v>
      </c>
      <c r="O17" s="346">
        <f t="shared" si="6"/>
        <v>0</v>
      </c>
      <c r="P17" s="346">
        <f t="shared" si="7"/>
        <v>0</v>
      </c>
      <c r="Q17" s="347">
        <f t="shared" si="8"/>
        <v>0</v>
      </c>
    </row>
    <row r="18" spans="1:17" ht="15">
      <c r="A18" s="226"/>
      <c r="B18" s="333"/>
      <c r="C18" s="335"/>
      <c r="D18" s="311"/>
      <c r="E18" s="310"/>
      <c r="F18" s="322"/>
      <c r="G18" s="315"/>
      <c r="H18" s="315"/>
      <c r="I18" s="270">
        <f t="shared" si="0"/>
        <v>0</v>
      </c>
      <c r="J18" s="270">
        <f t="shared" si="1"/>
        <v>0</v>
      </c>
      <c r="K18" s="270">
        <f t="shared" si="2"/>
        <v>0</v>
      </c>
      <c r="L18" s="270">
        <f t="shared" si="3"/>
        <v>0</v>
      </c>
      <c r="M18" s="236" t="str">
        <f t="shared" si="4"/>
        <v>-</v>
      </c>
      <c r="N18" s="236" t="str">
        <f t="shared" si="5"/>
        <v>-</v>
      </c>
      <c r="O18" s="346">
        <f t="shared" si="6"/>
        <v>0</v>
      </c>
      <c r="P18" s="346">
        <f t="shared" si="7"/>
        <v>0</v>
      </c>
      <c r="Q18" s="347">
        <f t="shared" si="8"/>
        <v>0</v>
      </c>
    </row>
    <row r="19" spans="1:17" ht="15">
      <c r="A19" s="226"/>
      <c r="B19" s="333"/>
      <c r="C19" s="335"/>
      <c r="D19" s="311"/>
      <c r="E19" s="310"/>
      <c r="F19" s="322"/>
      <c r="G19" s="315"/>
      <c r="H19" s="315"/>
      <c r="I19" s="270">
        <f t="shared" si="0"/>
        <v>0</v>
      </c>
      <c r="J19" s="270">
        <f t="shared" si="1"/>
        <v>0</v>
      </c>
      <c r="K19" s="270">
        <f t="shared" si="2"/>
        <v>0</v>
      </c>
      <c r="L19" s="270">
        <f t="shared" si="3"/>
        <v>0</v>
      </c>
      <c r="M19" s="236" t="str">
        <f t="shared" si="4"/>
        <v>-</v>
      </c>
      <c r="N19" s="236" t="str">
        <f t="shared" si="5"/>
        <v>-</v>
      </c>
      <c r="O19" s="346">
        <f t="shared" si="6"/>
        <v>0</v>
      </c>
      <c r="P19" s="346">
        <f t="shared" si="7"/>
        <v>0</v>
      </c>
      <c r="Q19" s="347">
        <f t="shared" si="8"/>
        <v>0</v>
      </c>
    </row>
    <row r="20" spans="1:17" ht="15">
      <c r="A20" s="226"/>
      <c r="B20" s="333"/>
      <c r="C20" s="335"/>
      <c r="D20" s="311"/>
      <c r="E20" s="310"/>
      <c r="F20" s="322"/>
      <c r="G20" s="315"/>
      <c r="H20" s="315"/>
      <c r="I20" s="270">
        <f t="shared" si="0"/>
        <v>0</v>
      </c>
      <c r="J20" s="270">
        <f t="shared" si="1"/>
        <v>0</v>
      </c>
      <c r="K20" s="270">
        <f t="shared" si="2"/>
        <v>0</v>
      </c>
      <c r="L20" s="270">
        <f t="shared" si="3"/>
        <v>0</v>
      </c>
      <c r="M20" s="236" t="str">
        <f t="shared" si="4"/>
        <v>-</v>
      </c>
      <c r="N20" s="236" t="str">
        <f t="shared" si="5"/>
        <v>-</v>
      </c>
      <c r="O20" s="346">
        <f t="shared" si="6"/>
        <v>0</v>
      </c>
      <c r="P20" s="346">
        <f t="shared" si="7"/>
        <v>0</v>
      </c>
      <c r="Q20" s="347">
        <f t="shared" si="8"/>
        <v>0</v>
      </c>
    </row>
    <row r="21" spans="1:17" ht="15">
      <c r="A21" s="226"/>
      <c r="B21" s="333"/>
      <c r="C21" s="335"/>
      <c r="D21" s="311"/>
      <c r="E21" s="310"/>
      <c r="F21" s="322"/>
      <c r="G21" s="315"/>
      <c r="H21" s="315"/>
      <c r="I21" s="270">
        <f t="shared" si="0"/>
        <v>0</v>
      </c>
      <c r="J21" s="270">
        <f t="shared" si="1"/>
        <v>0</v>
      </c>
      <c r="K21" s="270">
        <f t="shared" si="2"/>
        <v>0</v>
      </c>
      <c r="L21" s="270">
        <f t="shared" si="3"/>
        <v>0</v>
      </c>
      <c r="M21" s="236" t="str">
        <f t="shared" si="4"/>
        <v>-</v>
      </c>
      <c r="N21" s="236" t="str">
        <f t="shared" si="5"/>
        <v>-</v>
      </c>
      <c r="O21" s="346">
        <f t="shared" si="6"/>
        <v>0</v>
      </c>
      <c r="P21" s="346">
        <f t="shared" si="7"/>
        <v>0</v>
      </c>
      <c r="Q21" s="347">
        <f t="shared" si="8"/>
        <v>0</v>
      </c>
    </row>
    <row r="22" spans="1:17" ht="15">
      <c r="A22" s="226"/>
      <c r="B22" s="333"/>
      <c r="C22" s="335"/>
      <c r="D22" s="311"/>
      <c r="E22" s="310"/>
      <c r="F22" s="322"/>
      <c r="G22" s="315"/>
      <c r="H22" s="315"/>
      <c r="I22" s="270">
        <f t="shared" si="0"/>
        <v>0</v>
      </c>
      <c r="J22" s="270">
        <f t="shared" si="1"/>
        <v>0</v>
      </c>
      <c r="K22" s="270">
        <f t="shared" si="2"/>
        <v>0</v>
      </c>
      <c r="L22" s="270">
        <f t="shared" si="3"/>
        <v>0</v>
      </c>
      <c r="M22" s="236" t="str">
        <f t="shared" si="4"/>
        <v>-</v>
      </c>
      <c r="N22" s="236" t="str">
        <f t="shared" si="5"/>
        <v>-</v>
      </c>
      <c r="O22" s="346">
        <f t="shared" si="6"/>
        <v>0</v>
      </c>
      <c r="P22" s="346">
        <f t="shared" si="7"/>
        <v>0</v>
      </c>
      <c r="Q22" s="347">
        <f t="shared" si="8"/>
        <v>0</v>
      </c>
    </row>
    <row r="23" spans="1:17" ht="15">
      <c r="A23" s="226"/>
      <c r="B23" s="333"/>
      <c r="C23" s="335"/>
      <c r="D23" s="311"/>
      <c r="E23" s="310"/>
      <c r="F23" s="322"/>
      <c r="G23" s="315"/>
      <c r="H23" s="315"/>
      <c r="I23" s="270">
        <f t="shared" si="0"/>
        <v>0</v>
      </c>
      <c r="J23" s="270">
        <f t="shared" si="1"/>
        <v>0</v>
      </c>
      <c r="K23" s="270">
        <f t="shared" si="2"/>
        <v>0</v>
      </c>
      <c r="L23" s="270">
        <f t="shared" si="3"/>
        <v>0</v>
      </c>
      <c r="M23" s="236" t="str">
        <f t="shared" si="4"/>
        <v>-</v>
      </c>
      <c r="N23" s="236" t="str">
        <f t="shared" si="5"/>
        <v>-</v>
      </c>
      <c r="O23" s="346">
        <f t="shared" si="6"/>
        <v>0</v>
      </c>
      <c r="P23" s="346">
        <f t="shared" si="7"/>
        <v>0</v>
      </c>
      <c r="Q23" s="347">
        <f t="shared" si="8"/>
        <v>0</v>
      </c>
    </row>
    <row r="24" spans="1:17" ht="15">
      <c r="A24" s="226"/>
      <c r="B24" s="333"/>
      <c r="C24" s="335"/>
      <c r="D24" s="311"/>
      <c r="E24" s="310"/>
      <c r="F24" s="322"/>
      <c r="G24" s="315"/>
      <c r="H24" s="315"/>
      <c r="I24" s="270">
        <f t="shared" si="0"/>
        <v>0</v>
      </c>
      <c r="J24" s="270">
        <f t="shared" si="1"/>
        <v>0</v>
      </c>
      <c r="K24" s="270">
        <f t="shared" si="2"/>
        <v>0</v>
      </c>
      <c r="L24" s="270">
        <f t="shared" si="3"/>
        <v>0</v>
      </c>
      <c r="M24" s="236" t="str">
        <f t="shared" si="4"/>
        <v>-</v>
      </c>
      <c r="N24" s="236" t="str">
        <f t="shared" si="5"/>
        <v>-</v>
      </c>
      <c r="O24" s="346">
        <f t="shared" si="6"/>
        <v>0</v>
      </c>
      <c r="P24" s="346">
        <f t="shared" si="7"/>
        <v>0</v>
      </c>
      <c r="Q24" s="347">
        <f t="shared" si="8"/>
        <v>0</v>
      </c>
    </row>
    <row r="25" spans="1:17" ht="15">
      <c r="A25" s="226"/>
      <c r="B25" s="333"/>
      <c r="C25" s="335"/>
      <c r="D25" s="311"/>
      <c r="E25" s="310"/>
      <c r="F25" s="322"/>
      <c r="G25" s="315"/>
      <c r="H25" s="315"/>
      <c r="I25" s="270">
        <f t="shared" si="0"/>
        <v>0</v>
      </c>
      <c r="J25" s="270">
        <f t="shared" si="1"/>
        <v>0</v>
      </c>
      <c r="K25" s="270">
        <f t="shared" si="2"/>
        <v>0</v>
      </c>
      <c r="L25" s="270">
        <f t="shared" si="3"/>
        <v>0</v>
      </c>
      <c r="M25" s="236" t="str">
        <f t="shared" si="4"/>
        <v>-</v>
      </c>
      <c r="N25" s="236" t="str">
        <f t="shared" si="5"/>
        <v>-</v>
      </c>
      <c r="O25" s="346">
        <f t="shared" si="6"/>
        <v>0</v>
      </c>
      <c r="P25" s="346">
        <f t="shared" si="7"/>
        <v>0</v>
      </c>
      <c r="Q25" s="347">
        <f t="shared" si="8"/>
        <v>0</v>
      </c>
    </row>
    <row r="26" spans="1:17" ht="15">
      <c r="A26" s="226"/>
      <c r="B26" s="333"/>
      <c r="C26" s="335"/>
      <c r="D26" s="311"/>
      <c r="E26" s="310"/>
      <c r="F26" s="322"/>
      <c r="G26" s="315"/>
      <c r="H26" s="315"/>
      <c r="I26" s="270">
        <f t="shared" si="0"/>
        <v>0</v>
      </c>
      <c r="J26" s="270">
        <f t="shared" si="1"/>
        <v>0</v>
      </c>
      <c r="K26" s="270">
        <f t="shared" si="2"/>
        <v>0</v>
      </c>
      <c r="L26" s="270">
        <f t="shared" si="3"/>
        <v>0</v>
      </c>
      <c r="M26" s="236" t="str">
        <f t="shared" si="4"/>
        <v>-</v>
      </c>
      <c r="N26" s="236" t="str">
        <f t="shared" si="5"/>
        <v>-</v>
      </c>
      <c r="O26" s="346">
        <f t="shared" si="6"/>
        <v>0</v>
      </c>
      <c r="P26" s="346">
        <f t="shared" si="7"/>
        <v>0</v>
      </c>
      <c r="Q26" s="347">
        <f t="shared" si="8"/>
        <v>0</v>
      </c>
    </row>
    <row r="27" spans="1:17" ht="15">
      <c r="A27" s="226"/>
      <c r="B27" s="333"/>
      <c r="C27" s="335"/>
      <c r="D27" s="311"/>
      <c r="E27" s="310"/>
      <c r="F27" s="322"/>
      <c r="G27" s="315"/>
      <c r="H27" s="315"/>
      <c r="I27" s="270">
        <f t="shared" si="0"/>
        <v>0</v>
      </c>
      <c r="J27" s="270">
        <f t="shared" si="1"/>
        <v>0</v>
      </c>
      <c r="K27" s="270">
        <f t="shared" si="2"/>
        <v>0</v>
      </c>
      <c r="L27" s="270">
        <f t="shared" si="3"/>
        <v>0</v>
      </c>
      <c r="M27" s="236" t="str">
        <f t="shared" si="4"/>
        <v>-</v>
      </c>
      <c r="N27" s="236" t="str">
        <f t="shared" si="5"/>
        <v>-</v>
      </c>
      <c r="O27" s="346">
        <f t="shared" si="6"/>
        <v>0</v>
      </c>
      <c r="P27" s="346">
        <f t="shared" si="7"/>
        <v>0</v>
      </c>
      <c r="Q27" s="347">
        <f t="shared" si="8"/>
        <v>0</v>
      </c>
    </row>
    <row r="28" spans="1:17" ht="15">
      <c r="A28" s="226"/>
      <c r="B28" s="333"/>
      <c r="C28" s="335"/>
      <c r="D28" s="311"/>
      <c r="E28" s="310"/>
      <c r="F28" s="322"/>
      <c r="G28" s="315"/>
      <c r="H28" s="315"/>
      <c r="I28" s="270">
        <f t="shared" si="0"/>
        <v>0</v>
      </c>
      <c r="J28" s="270">
        <f t="shared" si="1"/>
        <v>0</v>
      </c>
      <c r="K28" s="270">
        <f t="shared" si="2"/>
        <v>0</v>
      </c>
      <c r="L28" s="270">
        <f t="shared" si="3"/>
        <v>0</v>
      </c>
      <c r="M28" s="236" t="str">
        <f t="shared" si="4"/>
        <v>-</v>
      </c>
      <c r="N28" s="236" t="str">
        <f t="shared" si="5"/>
        <v>-</v>
      </c>
      <c r="O28" s="346">
        <f t="shared" si="6"/>
        <v>0</v>
      </c>
      <c r="P28" s="346">
        <f t="shared" si="7"/>
        <v>0</v>
      </c>
      <c r="Q28" s="347">
        <f t="shared" si="8"/>
        <v>0</v>
      </c>
    </row>
    <row r="29" spans="1:17" ht="15">
      <c r="A29" s="226"/>
      <c r="B29" s="333"/>
      <c r="C29" s="335"/>
      <c r="D29" s="311"/>
      <c r="E29" s="310"/>
      <c r="F29" s="322"/>
      <c r="G29" s="315"/>
      <c r="H29" s="315"/>
      <c r="I29" s="270">
        <f t="shared" si="0"/>
        <v>0</v>
      </c>
      <c r="J29" s="270">
        <f t="shared" si="1"/>
        <v>0</v>
      </c>
      <c r="K29" s="270">
        <f t="shared" si="2"/>
        <v>0</v>
      </c>
      <c r="L29" s="270">
        <f t="shared" si="3"/>
        <v>0</v>
      </c>
      <c r="M29" s="236" t="str">
        <f t="shared" si="4"/>
        <v>-</v>
      </c>
      <c r="N29" s="236" t="str">
        <f t="shared" si="5"/>
        <v>-</v>
      </c>
      <c r="O29" s="346">
        <f t="shared" si="6"/>
        <v>0</v>
      </c>
      <c r="P29" s="346">
        <f t="shared" si="7"/>
        <v>0</v>
      </c>
      <c r="Q29" s="347">
        <f t="shared" si="8"/>
        <v>0</v>
      </c>
    </row>
    <row r="30" spans="1:17" ht="15">
      <c r="A30" s="226"/>
      <c r="B30" s="333"/>
      <c r="C30" s="335"/>
      <c r="D30" s="311"/>
      <c r="E30" s="310"/>
      <c r="F30" s="322"/>
      <c r="G30" s="315"/>
      <c r="H30" s="315"/>
      <c r="I30" s="270">
        <f t="shared" si="0"/>
        <v>0</v>
      </c>
      <c r="J30" s="270">
        <f t="shared" si="1"/>
        <v>0</v>
      </c>
      <c r="K30" s="270">
        <f t="shared" si="2"/>
        <v>0</v>
      </c>
      <c r="L30" s="270">
        <f t="shared" si="3"/>
        <v>0</v>
      </c>
      <c r="M30" s="236" t="str">
        <f t="shared" si="4"/>
        <v>-</v>
      </c>
      <c r="N30" s="236" t="str">
        <f t="shared" si="5"/>
        <v>-</v>
      </c>
      <c r="O30" s="346">
        <f t="shared" si="6"/>
        <v>0</v>
      </c>
      <c r="P30" s="346">
        <f t="shared" si="7"/>
        <v>0</v>
      </c>
      <c r="Q30" s="347">
        <f t="shared" si="8"/>
        <v>0</v>
      </c>
    </row>
    <row r="31" spans="1:17" ht="15">
      <c r="A31" s="226"/>
      <c r="B31" s="333"/>
      <c r="C31" s="335"/>
      <c r="D31" s="311"/>
      <c r="E31" s="310"/>
      <c r="F31" s="322"/>
      <c r="G31" s="315"/>
      <c r="H31" s="315"/>
      <c r="I31" s="270">
        <f t="shared" si="0"/>
        <v>0</v>
      </c>
      <c r="J31" s="270">
        <f t="shared" si="1"/>
        <v>0</v>
      </c>
      <c r="K31" s="270">
        <f t="shared" si="2"/>
        <v>0</v>
      </c>
      <c r="L31" s="270">
        <f t="shared" si="3"/>
        <v>0</v>
      </c>
      <c r="M31" s="236" t="str">
        <f t="shared" si="4"/>
        <v>-</v>
      </c>
      <c r="N31" s="236" t="str">
        <f t="shared" si="5"/>
        <v>-</v>
      </c>
      <c r="O31" s="346">
        <f t="shared" si="6"/>
        <v>0</v>
      </c>
      <c r="P31" s="346">
        <f t="shared" si="7"/>
        <v>0</v>
      </c>
      <c r="Q31" s="347">
        <f t="shared" si="8"/>
        <v>0</v>
      </c>
    </row>
    <row r="32" spans="1:17" ht="15">
      <c r="A32" s="226"/>
      <c r="B32" s="333"/>
      <c r="C32" s="335"/>
      <c r="D32" s="311"/>
      <c r="E32" s="310"/>
      <c r="F32" s="322"/>
      <c r="G32" s="315"/>
      <c r="H32" s="315"/>
      <c r="I32" s="270">
        <f t="shared" si="0"/>
        <v>0</v>
      </c>
      <c r="J32" s="270">
        <f t="shared" si="1"/>
        <v>0</v>
      </c>
      <c r="K32" s="270">
        <f t="shared" si="2"/>
        <v>0</v>
      </c>
      <c r="L32" s="270">
        <f t="shared" si="3"/>
        <v>0</v>
      </c>
      <c r="M32" s="236" t="str">
        <f t="shared" si="4"/>
        <v>-</v>
      </c>
      <c r="N32" s="236" t="str">
        <f t="shared" si="5"/>
        <v>-</v>
      </c>
      <c r="O32" s="346">
        <f t="shared" si="6"/>
        <v>0</v>
      </c>
      <c r="P32" s="346">
        <f t="shared" si="7"/>
        <v>0</v>
      </c>
      <c r="Q32" s="347">
        <f t="shared" si="8"/>
        <v>0</v>
      </c>
    </row>
    <row r="33" spans="1:17" ht="15">
      <c r="A33" s="226"/>
      <c r="B33" s="333"/>
      <c r="C33" s="335"/>
      <c r="D33" s="311"/>
      <c r="E33" s="310"/>
      <c r="F33" s="322"/>
      <c r="G33" s="315"/>
      <c r="H33" s="315"/>
      <c r="I33" s="270">
        <f t="shared" si="0"/>
        <v>0</v>
      </c>
      <c r="J33" s="270">
        <f t="shared" si="1"/>
        <v>0</v>
      </c>
      <c r="K33" s="270">
        <f t="shared" si="2"/>
        <v>0</v>
      </c>
      <c r="L33" s="270">
        <f t="shared" si="3"/>
        <v>0</v>
      </c>
      <c r="M33" s="236" t="str">
        <f t="shared" si="4"/>
        <v>-</v>
      </c>
      <c r="N33" s="236" t="str">
        <f t="shared" si="5"/>
        <v>-</v>
      </c>
      <c r="O33" s="346">
        <f t="shared" si="6"/>
        <v>0</v>
      </c>
      <c r="P33" s="346">
        <f t="shared" si="7"/>
        <v>0</v>
      </c>
      <c r="Q33" s="347">
        <f t="shared" si="8"/>
        <v>0</v>
      </c>
    </row>
    <row r="34" spans="1:17" ht="15">
      <c r="A34" s="226"/>
      <c r="B34" s="333"/>
      <c r="C34" s="335"/>
      <c r="D34" s="311"/>
      <c r="E34" s="310"/>
      <c r="F34" s="322"/>
      <c r="G34" s="315"/>
      <c r="H34" s="315"/>
      <c r="I34" s="270">
        <f t="shared" si="0"/>
        <v>0</v>
      </c>
      <c r="J34" s="270">
        <f t="shared" si="1"/>
        <v>0</v>
      </c>
      <c r="K34" s="270">
        <f t="shared" si="2"/>
        <v>0</v>
      </c>
      <c r="L34" s="270">
        <f t="shared" si="3"/>
        <v>0</v>
      </c>
      <c r="M34" s="236" t="str">
        <f t="shared" si="4"/>
        <v>-</v>
      </c>
      <c r="N34" s="236" t="str">
        <f t="shared" si="5"/>
        <v>-</v>
      </c>
      <c r="O34" s="346">
        <f t="shared" si="6"/>
        <v>0</v>
      </c>
      <c r="P34" s="346">
        <f t="shared" si="7"/>
        <v>0</v>
      </c>
      <c r="Q34" s="347">
        <f t="shared" si="8"/>
        <v>0</v>
      </c>
    </row>
    <row r="35" spans="1:17" ht="15">
      <c r="A35" s="226"/>
      <c r="B35" s="333"/>
      <c r="C35" s="335"/>
      <c r="D35" s="311"/>
      <c r="E35" s="310"/>
      <c r="F35" s="322"/>
      <c r="G35" s="315"/>
      <c r="H35" s="315"/>
      <c r="I35" s="270">
        <f t="shared" si="0"/>
        <v>0</v>
      </c>
      <c r="J35" s="270">
        <f t="shared" si="1"/>
        <v>0</v>
      </c>
      <c r="K35" s="270">
        <f t="shared" si="2"/>
        <v>0</v>
      </c>
      <c r="L35" s="270">
        <f t="shared" si="3"/>
        <v>0</v>
      </c>
      <c r="M35" s="236" t="str">
        <f t="shared" si="4"/>
        <v>-</v>
      </c>
      <c r="N35" s="236" t="str">
        <f t="shared" si="5"/>
        <v>-</v>
      </c>
      <c r="O35" s="346">
        <f t="shared" si="6"/>
        <v>0</v>
      </c>
      <c r="P35" s="346">
        <f t="shared" si="7"/>
        <v>0</v>
      </c>
      <c r="Q35" s="347">
        <f t="shared" si="8"/>
        <v>0</v>
      </c>
    </row>
    <row r="36" spans="1:17" ht="15.75" thickBot="1">
      <c r="A36" s="226"/>
      <c r="B36" s="334"/>
      <c r="C36" s="336"/>
      <c r="D36" s="313"/>
      <c r="E36" s="314"/>
      <c r="F36" s="323"/>
      <c r="G36" s="316"/>
      <c r="H36" s="316"/>
      <c r="I36" s="288">
        <f t="shared" si="0"/>
        <v>0</v>
      </c>
      <c r="J36" s="288">
        <f t="shared" si="1"/>
        <v>0</v>
      </c>
      <c r="K36" s="288">
        <f t="shared" si="2"/>
        <v>0</v>
      </c>
      <c r="L36" s="288">
        <f t="shared" si="3"/>
        <v>0</v>
      </c>
      <c r="M36" s="317" t="str">
        <f t="shared" si="4"/>
        <v>-</v>
      </c>
      <c r="N36" s="289" t="str">
        <f t="shared" si="5"/>
        <v>-</v>
      </c>
      <c r="O36" s="348">
        <f t="shared" si="6"/>
        <v>0</v>
      </c>
      <c r="P36" s="348">
        <f t="shared" si="7"/>
        <v>0</v>
      </c>
      <c r="Q36" s="349">
        <f t="shared" si="8"/>
        <v>0</v>
      </c>
    </row>
    <row r="37" spans="2:17" ht="18.75" customHeight="1" thickBot="1">
      <c r="B37" s="238"/>
      <c r="C37" s="239"/>
      <c r="D37" s="239"/>
      <c r="E37" s="240" t="s">
        <v>13</v>
      </c>
      <c r="F37" s="324" t="str">
        <f>IF(SUM(F15:F36)=0,"-",SUM(F15:F36))</f>
        <v>-</v>
      </c>
      <c r="G37" s="325" t="str">
        <f>IF(SUM(G15:G36)=0,"-",SUM(G15:G36))</f>
        <v>-</v>
      </c>
      <c r="H37" s="325" t="str">
        <f>IF(SUM(H15:H36)=0,"-",SUM(H15:H36))</f>
        <v>-</v>
      </c>
      <c r="I37" s="326" t="str">
        <f>IF(SUM(I15:I36)=0,"-",SUM(I15:I36))</f>
        <v>-</v>
      </c>
      <c r="J37" s="327" t="str">
        <f>IF(SUM(J15:J36)=0,"-",SUM(J15:J36))</f>
        <v>-</v>
      </c>
      <c r="K37" s="328">
        <f>E56</f>
        <v>0</v>
      </c>
      <c r="L37" s="328">
        <f>G56</f>
        <v>0</v>
      </c>
      <c r="M37" s="269"/>
      <c r="N37" s="271" t="s">
        <v>11</v>
      </c>
      <c r="O37" s="339">
        <f>SUM(O15:O36)</f>
        <v>0</v>
      </c>
      <c r="P37" s="340">
        <f>SUM(P15:P36)</f>
        <v>0</v>
      </c>
      <c r="Q37" s="337">
        <f>SUM(Q15:Q36)</f>
        <v>0</v>
      </c>
    </row>
    <row r="38" spans="2:17" ht="15">
      <c r="B38" s="242"/>
      <c r="C38" s="237"/>
      <c r="D38" s="243"/>
      <c r="E38" s="244"/>
      <c r="F38" s="244"/>
      <c r="G38" s="244"/>
      <c r="H38" s="244"/>
      <c r="I38" s="244"/>
      <c r="J38" s="356" t="s">
        <v>132</v>
      </c>
      <c r="K38" s="357">
        <f>IF(SUM(I37:J37)=0,0,(K37+L37)/(I37+J37))</f>
        <v>0</v>
      </c>
      <c r="L38" s="244"/>
      <c r="M38" s="214"/>
      <c r="N38" s="214"/>
      <c r="O38" s="275"/>
      <c r="P38" s="318" t="s">
        <v>12</v>
      </c>
      <c r="Q38" s="338">
        <f>Q37*0.05</f>
        <v>0</v>
      </c>
    </row>
    <row r="39" spans="2:17" ht="15.75" thickBot="1">
      <c r="B39" s="407" t="s">
        <v>131</v>
      </c>
      <c r="C39" s="408"/>
      <c r="D39" s="408"/>
      <c r="F39" s="355"/>
      <c r="G39" s="244"/>
      <c r="H39" s="244"/>
      <c r="I39" s="244"/>
      <c r="J39" s="244"/>
      <c r="K39" s="244"/>
      <c r="L39" s="244"/>
      <c r="M39" s="215"/>
      <c r="N39" s="215"/>
      <c r="O39" s="276"/>
      <c r="P39" s="277" t="s">
        <v>13</v>
      </c>
      <c r="Q39" s="245">
        <f>SUM(Q37:Q38)</f>
        <v>0</v>
      </c>
    </row>
    <row r="40" spans="2:17" ht="15.75" thickBot="1">
      <c r="B40" s="481"/>
      <c r="C40" s="482"/>
      <c r="D40" s="482"/>
      <c r="E40" s="482"/>
      <c r="F40" s="482"/>
      <c r="G40" s="244"/>
      <c r="H40" s="244"/>
      <c r="I40" s="244"/>
      <c r="J40" s="244"/>
      <c r="K40" s="244"/>
      <c r="L40" s="244"/>
      <c r="M40" s="215"/>
      <c r="N40" s="215"/>
      <c r="O40" s="276"/>
      <c r="P40" s="215"/>
      <c r="Q40" s="282"/>
    </row>
    <row r="41" spans="2:17" ht="15.75" thickBot="1">
      <c r="B41" s="415" t="s">
        <v>105</v>
      </c>
      <c r="C41" s="416"/>
      <c r="D41" s="416"/>
      <c r="E41" s="416"/>
      <c r="F41" s="416"/>
      <c r="G41" s="416"/>
      <c r="H41" s="417"/>
      <c r="I41" s="244"/>
      <c r="J41" s="478" t="s">
        <v>55</v>
      </c>
      <c r="K41" s="479"/>
      <c r="L41" s="479"/>
      <c r="M41" s="479"/>
      <c r="N41" s="479"/>
      <c r="O41" s="479"/>
      <c r="P41" s="479"/>
      <c r="Q41" s="480"/>
    </row>
    <row r="42" spans="1:17" ht="69.75" customHeight="1" thickBot="1">
      <c r="A42" s="226"/>
      <c r="B42" s="246" t="s">
        <v>103</v>
      </c>
      <c r="C42" s="267" t="s">
        <v>104</v>
      </c>
      <c r="D42" s="329" t="s">
        <v>117</v>
      </c>
      <c r="E42" s="446" t="s">
        <v>118</v>
      </c>
      <c r="F42" s="447"/>
      <c r="G42" s="476" t="s">
        <v>111</v>
      </c>
      <c r="H42" s="477"/>
      <c r="I42" s="278"/>
      <c r="J42" s="246" t="s">
        <v>8</v>
      </c>
      <c r="K42" s="329" t="s">
        <v>96</v>
      </c>
      <c r="L42" s="329" t="s">
        <v>97</v>
      </c>
      <c r="M42" s="232" t="s">
        <v>99</v>
      </c>
      <c r="N42" s="232" t="s">
        <v>98</v>
      </c>
      <c r="O42" s="232" t="s">
        <v>100</v>
      </c>
      <c r="P42" s="232" t="s">
        <v>101</v>
      </c>
      <c r="Q42" s="233" t="s">
        <v>16</v>
      </c>
    </row>
    <row r="43" spans="1:17" ht="15">
      <c r="A43" s="226"/>
      <c r="B43" s="350"/>
      <c r="C43" s="352"/>
      <c r="D43" s="319"/>
      <c r="E43" s="418"/>
      <c r="F43" s="419"/>
      <c r="G43" s="409"/>
      <c r="H43" s="410"/>
      <c r="I43" s="278"/>
      <c r="J43" s="283">
        <v>1</v>
      </c>
      <c r="K43" s="284">
        <f>SUMIF($E$15:$E$36,$J43,K$15:K$36)</f>
        <v>0</v>
      </c>
      <c r="L43" s="284">
        <f>SUMIF($E$15:$E$36,$J43,L$15:L$36)</f>
        <v>0</v>
      </c>
      <c r="M43" s="285">
        <v>1.69</v>
      </c>
      <c r="N43" s="285">
        <v>2.09</v>
      </c>
      <c r="O43" s="344">
        <f>IF(M43="-",0,K43*M43)</f>
        <v>0</v>
      </c>
      <c r="P43" s="344">
        <f>IF(N43="-",0,L43*N43)</f>
        <v>0</v>
      </c>
      <c r="Q43" s="345">
        <f>O43+P43</f>
        <v>0</v>
      </c>
    </row>
    <row r="44" spans="1:18" s="235" customFormat="1" ht="15">
      <c r="A44" s="230"/>
      <c r="B44" s="350"/>
      <c r="C44" s="352"/>
      <c r="D44" s="319"/>
      <c r="E44" s="409"/>
      <c r="F44" s="410"/>
      <c r="G44" s="409"/>
      <c r="H44" s="410"/>
      <c r="I44" s="273"/>
      <c r="J44" s="286">
        <v>2</v>
      </c>
      <c r="K44" s="270">
        <f aca="true" t="shared" si="9" ref="K44:L53">SUMIF($E$15:$E$36,$J44,K$15:K$36)</f>
        <v>0</v>
      </c>
      <c r="L44" s="270">
        <f t="shared" si="9"/>
        <v>0</v>
      </c>
      <c r="M44" s="236">
        <v>2.3</v>
      </c>
      <c r="N44" s="236">
        <v>2.84</v>
      </c>
      <c r="O44" s="346">
        <f aca="true" t="shared" si="10" ref="O44:O53">IF(M44="-",0,K44*M44)</f>
        <v>0</v>
      </c>
      <c r="P44" s="346">
        <f aca="true" t="shared" si="11" ref="P44:P53">IF(N44="-",0,L44*N44)</f>
        <v>0</v>
      </c>
      <c r="Q44" s="347">
        <f aca="true" t="shared" si="12" ref="Q44:Q53">O44+P44</f>
        <v>0</v>
      </c>
      <c r="R44" s="234"/>
    </row>
    <row r="45" spans="2:17" ht="15">
      <c r="B45" s="350"/>
      <c r="C45" s="352"/>
      <c r="D45" s="319"/>
      <c r="E45" s="409"/>
      <c r="F45" s="410"/>
      <c r="G45" s="409"/>
      <c r="H45" s="410"/>
      <c r="I45" s="274"/>
      <c r="J45" s="286">
        <v>3</v>
      </c>
      <c r="K45" s="270">
        <f t="shared" si="9"/>
        <v>0</v>
      </c>
      <c r="L45" s="270">
        <f t="shared" si="9"/>
        <v>0</v>
      </c>
      <c r="M45" s="236">
        <v>2.3</v>
      </c>
      <c r="N45" s="236">
        <v>2.84</v>
      </c>
      <c r="O45" s="346">
        <f t="shared" si="10"/>
        <v>0</v>
      </c>
      <c r="P45" s="346">
        <f t="shared" si="11"/>
        <v>0</v>
      </c>
      <c r="Q45" s="347">
        <f t="shared" si="12"/>
        <v>0</v>
      </c>
    </row>
    <row r="46" spans="1:17" ht="15">
      <c r="A46" s="226"/>
      <c r="B46" s="350"/>
      <c r="C46" s="352"/>
      <c r="D46" s="319"/>
      <c r="E46" s="409"/>
      <c r="F46" s="410"/>
      <c r="G46" s="409"/>
      <c r="H46" s="410"/>
      <c r="I46" s="274"/>
      <c r="J46" s="286">
        <v>4</v>
      </c>
      <c r="K46" s="270">
        <f t="shared" si="9"/>
        <v>0</v>
      </c>
      <c r="L46" s="270">
        <f t="shared" si="9"/>
        <v>0</v>
      </c>
      <c r="M46" s="236">
        <v>2.18</v>
      </c>
      <c r="N46" s="236">
        <v>2.7</v>
      </c>
      <c r="O46" s="346">
        <f t="shared" si="10"/>
        <v>0</v>
      </c>
      <c r="P46" s="346">
        <f t="shared" si="11"/>
        <v>0</v>
      </c>
      <c r="Q46" s="347">
        <f t="shared" si="12"/>
        <v>0</v>
      </c>
    </row>
    <row r="47" spans="1:17" ht="15">
      <c r="A47" s="226"/>
      <c r="B47" s="350"/>
      <c r="C47" s="352"/>
      <c r="D47" s="319"/>
      <c r="E47" s="409"/>
      <c r="F47" s="410"/>
      <c r="G47" s="409"/>
      <c r="H47" s="410"/>
      <c r="I47" s="274"/>
      <c r="J47" s="286">
        <v>5</v>
      </c>
      <c r="K47" s="270">
        <f t="shared" si="9"/>
        <v>0</v>
      </c>
      <c r="L47" s="270">
        <f t="shared" si="9"/>
        <v>0</v>
      </c>
      <c r="M47" s="236">
        <v>2.58</v>
      </c>
      <c r="N47" s="236">
        <v>3.19</v>
      </c>
      <c r="O47" s="346">
        <f t="shared" si="10"/>
        <v>0</v>
      </c>
      <c r="P47" s="346">
        <f t="shared" si="11"/>
        <v>0</v>
      </c>
      <c r="Q47" s="347">
        <f t="shared" si="12"/>
        <v>0</v>
      </c>
    </row>
    <row r="48" spans="1:17" ht="15">
      <c r="A48" s="226"/>
      <c r="B48" s="350"/>
      <c r="C48" s="354"/>
      <c r="D48" s="319"/>
      <c r="E48" s="409"/>
      <c r="F48" s="410"/>
      <c r="G48" s="409"/>
      <c r="H48" s="410"/>
      <c r="I48" s="274"/>
      <c r="J48" s="286">
        <v>6</v>
      </c>
      <c r="K48" s="270">
        <f t="shared" si="9"/>
        <v>0</v>
      </c>
      <c r="L48" s="270">
        <f t="shared" si="9"/>
        <v>0</v>
      </c>
      <c r="M48" s="236">
        <v>2.36</v>
      </c>
      <c r="N48" s="236">
        <v>2.91</v>
      </c>
      <c r="O48" s="346">
        <f t="shared" si="10"/>
        <v>0</v>
      </c>
      <c r="P48" s="346">
        <f t="shared" si="11"/>
        <v>0</v>
      </c>
      <c r="Q48" s="347">
        <f t="shared" si="12"/>
        <v>0</v>
      </c>
    </row>
    <row r="49" spans="1:17" ht="15">
      <c r="A49" s="226"/>
      <c r="B49" s="350"/>
      <c r="C49" s="352"/>
      <c r="D49" s="319"/>
      <c r="E49" s="409"/>
      <c r="F49" s="410"/>
      <c r="G49" s="409"/>
      <c r="H49" s="410"/>
      <c r="I49" s="274"/>
      <c r="J49" s="286">
        <v>7</v>
      </c>
      <c r="K49" s="270">
        <f t="shared" si="9"/>
        <v>0</v>
      </c>
      <c r="L49" s="270">
        <f t="shared" si="9"/>
        <v>0</v>
      </c>
      <c r="M49" s="236">
        <v>1.9</v>
      </c>
      <c r="N49" s="236">
        <v>2.35</v>
      </c>
      <c r="O49" s="346">
        <f t="shared" si="10"/>
        <v>0</v>
      </c>
      <c r="P49" s="346">
        <f t="shared" si="11"/>
        <v>0</v>
      </c>
      <c r="Q49" s="347">
        <f t="shared" si="12"/>
        <v>0</v>
      </c>
    </row>
    <row r="50" spans="1:17" ht="15">
      <c r="A50" s="226"/>
      <c r="B50" s="350"/>
      <c r="C50" s="352"/>
      <c r="D50" s="319"/>
      <c r="E50" s="409"/>
      <c r="F50" s="410"/>
      <c r="G50" s="409"/>
      <c r="H50" s="410"/>
      <c r="I50" s="274"/>
      <c r="J50" s="286">
        <v>8</v>
      </c>
      <c r="K50" s="270">
        <f t="shared" si="9"/>
        <v>0</v>
      </c>
      <c r="L50" s="270">
        <f t="shared" si="9"/>
        <v>0</v>
      </c>
      <c r="M50" s="236">
        <v>2.3</v>
      </c>
      <c r="N50" s="236">
        <v>2.84</v>
      </c>
      <c r="O50" s="346">
        <f t="shared" si="10"/>
        <v>0</v>
      </c>
      <c r="P50" s="346">
        <f t="shared" si="11"/>
        <v>0</v>
      </c>
      <c r="Q50" s="347">
        <f t="shared" si="12"/>
        <v>0</v>
      </c>
    </row>
    <row r="51" spans="1:17" ht="15">
      <c r="A51" s="226"/>
      <c r="B51" s="350"/>
      <c r="C51" s="352"/>
      <c r="D51" s="319"/>
      <c r="E51" s="409"/>
      <c r="F51" s="410"/>
      <c r="G51" s="409"/>
      <c r="H51" s="410"/>
      <c r="I51" s="274"/>
      <c r="J51" s="286">
        <v>9</v>
      </c>
      <c r="K51" s="270">
        <f t="shared" si="9"/>
        <v>0</v>
      </c>
      <c r="L51" s="270">
        <f t="shared" si="9"/>
        <v>0</v>
      </c>
      <c r="M51" s="236">
        <v>2.58</v>
      </c>
      <c r="N51" s="236">
        <v>3.19</v>
      </c>
      <c r="O51" s="346">
        <f t="shared" si="10"/>
        <v>0</v>
      </c>
      <c r="P51" s="346">
        <f t="shared" si="11"/>
        <v>0</v>
      </c>
      <c r="Q51" s="347">
        <f t="shared" si="12"/>
        <v>0</v>
      </c>
    </row>
    <row r="52" spans="2:17" ht="15">
      <c r="B52" s="350"/>
      <c r="C52" s="352"/>
      <c r="D52" s="319"/>
      <c r="E52" s="409"/>
      <c r="F52" s="410"/>
      <c r="G52" s="409"/>
      <c r="H52" s="410"/>
      <c r="I52" s="272"/>
      <c r="J52" s="286">
        <v>10</v>
      </c>
      <c r="K52" s="270">
        <f t="shared" si="9"/>
        <v>0</v>
      </c>
      <c r="L52" s="270">
        <f t="shared" si="9"/>
        <v>0</v>
      </c>
      <c r="M52" s="236">
        <v>2.58</v>
      </c>
      <c r="N52" s="236">
        <v>3.19</v>
      </c>
      <c r="O52" s="346">
        <f t="shared" si="10"/>
        <v>0</v>
      </c>
      <c r="P52" s="346">
        <f t="shared" si="11"/>
        <v>0</v>
      </c>
      <c r="Q52" s="347">
        <f t="shared" si="12"/>
        <v>0</v>
      </c>
    </row>
    <row r="53" spans="2:17" ht="15.75" thickBot="1">
      <c r="B53" s="350"/>
      <c r="C53" s="352"/>
      <c r="D53" s="319"/>
      <c r="E53" s="409"/>
      <c r="F53" s="410"/>
      <c r="G53" s="409"/>
      <c r="H53" s="410"/>
      <c r="I53" s="279"/>
      <c r="J53" s="287">
        <v>11</v>
      </c>
      <c r="K53" s="288">
        <f t="shared" si="9"/>
        <v>0</v>
      </c>
      <c r="L53" s="288">
        <f t="shared" si="9"/>
        <v>0</v>
      </c>
      <c r="M53" s="289">
        <v>7.45</v>
      </c>
      <c r="N53" s="289">
        <v>9.2</v>
      </c>
      <c r="O53" s="348">
        <f t="shared" si="10"/>
        <v>0</v>
      </c>
      <c r="P53" s="348">
        <f t="shared" si="11"/>
        <v>0</v>
      </c>
      <c r="Q53" s="349">
        <f t="shared" si="12"/>
        <v>0</v>
      </c>
    </row>
    <row r="54" spans="2:17" s="280" customFormat="1" ht="18" customHeight="1" thickBot="1">
      <c r="B54" s="350"/>
      <c r="C54" s="352"/>
      <c r="D54" s="319"/>
      <c r="E54" s="409"/>
      <c r="F54" s="410"/>
      <c r="G54" s="409"/>
      <c r="H54" s="410"/>
      <c r="I54" s="281"/>
      <c r="J54" s="281" t="s">
        <v>13</v>
      </c>
      <c r="K54" s="241" t="str">
        <f aca="true" t="shared" si="13" ref="K54:P54">IF(SUM(K40:K53)=0,"-",SUM(K40:K53))</f>
        <v>-</v>
      </c>
      <c r="L54" s="241" t="str">
        <f t="shared" si="13"/>
        <v>-</v>
      </c>
      <c r="M54" s="291"/>
      <c r="N54" s="271" t="s">
        <v>11</v>
      </c>
      <c r="O54" s="241" t="str">
        <f t="shared" si="13"/>
        <v>-</v>
      </c>
      <c r="P54" s="241" t="str">
        <f t="shared" si="13"/>
        <v>-</v>
      </c>
      <c r="Q54" s="341">
        <f>SUM(Q43:Q53)</f>
        <v>0</v>
      </c>
    </row>
    <row r="55" spans="2:17" s="280" customFormat="1" ht="18.75" customHeight="1" thickBot="1">
      <c r="B55" s="351"/>
      <c r="C55" s="353"/>
      <c r="D55" s="320"/>
      <c r="E55" s="411"/>
      <c r="F55" s="412"/>
      <c r="G55" s="411"/>
      <c r="H55" s="412"/>
      <c r="I55" s="279"/>
      <c r="J55" s="279"/>
      <c r="K55" s="279"/>
      <c r="L55" s="279"/>
      <c r="M55" s="214"/>
      <c r="N55" s="214"/>
      <c r="O55" s="214"/>
      <c r="P55" s="318" t="s">
        <v>12</v>
      </c>
      <c r="Q55" s="342">
        <f>Q54*0.05</f>
        <v>0</v>
      </c>
    </row>
    <row r="56" spans="2:17" s="280" customFormat="1" ht="18.75" customHeight="1" thickBot="1">
      <c r="B56" s="238"/>
      <c r="C56" s="239"/>
      <c r="D56" s="290">
        <f>SUM(D43:D55)</f>
        <v>0</v>
      </c>
      <c r="E56" s="413">
        <f>SUM(E43:F55)</f>
        <v>0</v>
      </c>
      <c r="F56" s="414"/>
      <c r="G56" s="413">
        <f>SUM(G43:H55)</f>
        <v>0</v>
      </c>
      <c r="H56" s="414"/>
      <c r="I56" s="279"/>
      <c r="J56" s="279"/>
      <c r="K56" s="279"/>
      <c r="L56" s="279"/>
      <c r="M56" s="215"/>
      <c r="N56" s="215"/>
      <c r="O56" s="215"/>
      <c r="P56" s="277" t="s">
        <v>13</v>
      </c>
      <c r="Q56" s="343">
        <f>SUM(Q54:Q55)</f>
        <v>0</v>
      </c>
    </row>
    <row r="57" spans="2:17" ht="15.75" customHeight="1" thickBot="1">
      <c r="B57" s="247"/>
      <c r="C57" s="248"/>
      <c r="D57" s="248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50"/>
    </row>
    <row r="58" spans="2:17" s="251" customFormat="1" ht="15.75" customHeight="1">
      <c r="B58" s="427" t="s">
        <v>124</v>
      </c>
      <c r="C58" s="428"/>
      <c r="D58" s="428"/>
      <c r="E58" s="428"/>
      <c r="F58" s="428"/>
      <c r="G58" s="428"/>
      <c r="H58" s="428"/>
      <c r="I58" s="292"/>
      <c r="J58" s="292"/>
      <c r="K58" s="292"/>
      <c r="L58" s="292"/>
      <c r="M58" s="292"/>
      <c r="N58" s="292"/>
      <c r="O58" s="292"/>
      <c r="P58" s="292"/>
      <c r="Q58" s="293"/>
    </row>
    <row r="59" spans="2:17" s="251" customFormat="1" ht="15.75" customHeight="1">
      <c r="B59" s="429" t="s">
        <v>48</v>
      </c>
      <c r="C59" s="430"/>
      <c r="D59" s="430"/>
      <c r="E59" s="430"/>
      <c r="F59" s="430"/>
      <c r="G59" s="430"/>
      <c r="H59" s="430"/>
      <c r="I59" s="265"/>
      <c r="J59" s="433" t="s">
        <v>125</v>
      </c>
      <c r="K59" s="433"/>
      <c r="L59" s="433"/>
      <c r="M59" s="433"/>
      <c r="N59" s="489" t="s">
        <v>127</v>
      </c>
      <c r="O59" s="489"/>
      <c r="P59" s="489"/>
      <c r="Q59" s="490"/>
    </row>
    <row r="60" spans="2:17" s="251" customFormat="1" ht="15.75" customHeight="1">
      <c r="B60" s="429" t="s">
        <v>121</v>
      </c>
      <c r="C60" s="430"/>
      <c r="D60" s="430"/>
      <c r="E60" s="430"/>
      <c r="F60" s="430"/>
      <c r="G60" s="430"/>
      <c r="H60" s="430"/>
      <c r="I60" s="488" t="s">
        <v>78</v>
      </c>
      <c r="J60" s="420"/>
      <c r="K60" s="421"/>
      <c r="L60" s="421"/>
      <c r="M60" s="483"/>
      <c r="N60" s="420"/>
      <c r="O60" s="421"/>
      <c r="P60" s="421"/>
      <c r="Q60" s="422"/>
    </row>
    <row r="61" spans="2:17" s="251" customFormat="1" ht="15.75" customHeight="1">
      <c r="B61" s="429" t="s">
        <v>21</v>
      </c>
      <c r="C61" s="430"/>
      <c r="D61" s="430"/>
      <c r="E61" s="430"/>
      <c r="F61" s="430"/>
      <c r="G61" s="430"/>
      <c r="H61" s="430"/>
      <c r="I61" s="488"/>
      <c r="J61" s="484"/>
      <c r="K61" s="485"/>
      <c r="L61" s="485"/>
      <c r="M61" s="486"/>
      <c r="N61" s="484"/>
      <c r="O61" s="485"/>
      <c r="P61" s="485"/>
      <c r="Q61" s="491"/>
    </row>
    <row r="62" spans="2:17" s="251" customFormat="1" ht="15.75" customHeight="1">
      <c r="B62" s="429" t="s">
        <v>122</v>
      </c>
      <c r="C62" s="430"/>
      <c r="D62" s="430"/>
      <c r="E62" s="430"/>
      <c r="F62" s="430"/>
      <c r="G62" s="430"/>
      <c r="H62" s="430"/>
      <c r="I62" s="488"/>
      <c r="J62" s="484"/>
      <c r="K62" s="485"/>
      <c r="L62" s="485"/>
      <c r="M62" s="486"/>
      <c r="N62" s="484"/>
      <c r="O62" s="485"/>
      <c r="P62" s="485"/>
      <c r="Q62" s="491"/>
    </row>
    <row r="63" spans="2:17" s="251" customFormat="1" ht="25.5" customHeight="1">
      <c r="B63" s="429" t="s">
        <v>108</v>
      </c>
      <c r="C63" s="430"/>
      <c r="D63" s="430"/>
      <c r="E63" s="430"/>
      <c r="F63" s="430"/>
      <c r="G63" s="430"/>
      <c r="H63" s="430"/>
      <c r="I63" s="488"/>
      <c r="J63" s="423"/>
      <c r="K63" s="424"/>
      <c r="L63" s="424"/>
      <c r="M63" s="487"/>
      <c r="N63" s="423"/>
      <c r="O63" s="424"/>
      <c r="P63" s="424"/>
      <c r="Q63" s="425"/>
    </row>
    <row r="64" spans="2:17" s="251" customFormat="1" ht="24.75" customHeight="1">
      <c r="B64" s="429" t="s">
        <v>109</v>
      </c>
      <c r="C64" s="430"/>
      <c r="D64" s="430"/>
      <c r="E64" s="430"/>
      <c r="F64" s="430"/>
      <c r="G64" s="430"/>
      <c r="H64" s="430"/>
      <c r="I64" s="426" t="s">
        <v>130</v>
      </c>
      <c r="J64" s="420"/>
      <c r="K64" s="421"/>
      <c r="L64" s="421"/>
      <c r="M64" s="483"/>
      <c r="N64" s="420"/>
      <c r="O64" s="421"/>
      <c r="P64" s="421"/>
      <c r="Q64" s="422"/>
    </row>
    <row r="65" spans="2:17" s="251" customFormat="1" ht="39" customHeight="1">
      <c r="B65" s="431" t="s">
        <v>128</v>
      </c>
      <c r="C65" s="432"/>
      <c r="D65" s="432"/>
      <c r="E65" s="432"/>
      <c r="F65" s="432"/>
      <c r="G65" s="432"/>
      <c r="H65" s="432"/>
      <c r="I65" s="426"/>
      <c r="J65" s="423"/>
      <c r="K65" s="424"/>
      <c r="L65" s="424"/>
      <c r="M65" s="487"/>
      <c r="N65" s="423"/>
      <c r="O65" s="424"/>
      <c r="P65" s="424"/>
      <c r="Q65" s="425"/>
    </row>
    <row r="66" spans="2:17" s="251" customFormat="1" ht="15" thickBot="1">
      <c r="B66" s="216" t="s">
        <v>106</v>
      </c>
      <c r="C66" s="268"/>
      <c r="D66" s="445" t="s">
        <v>119</v>
      </c>
      <c r="E66" s="445"/>
      <c r="F66" s="445"/>
      <c r="G66" s="445"/>
      <c r="H66" s="445"/>
      <c r="I66" s="445"/>
      <c r="J66" s="445"/>
      <c r="K66" s="445"/>
      <c r="L66" s="445"/>
      <c r="M66" s="445"/>
      <c r="N66" s="266"/>
      <c r="O66" s="266"/>
      <c r="P66" s="266"/>
      <c r="Q66" s="217" t="s">
        <v>120</v>
      </c>
    </row>
    <row r="67" s="252" customFormat="1" ht="6" customHeight="1"/>
    <row r="68" spans="2:17" s="256" customFormat="1" ht="12.75">
      <c r="B68" s="253"/>
      <c r="C68" s="253"/>
      <c r="D68" s="254"/>
      <c r="E68" s="254"/>
      <c r="F68" s="254"/>
      <c r="G68" s="254"/>
      <c r="H68" s="254"/>
      <c r="I68" s="254"/>
      <c r="J68" s="254"/>
      <c r="K68" s="254"/>
      <c r="L68" s="254"/>
      <c r="M68" s="255"/>
      <c r="N68" s="255"/>
      <c r="O68" s="255"/>
      <c r="P68" s="255"/>
      <c r="Q68" s="255"/>
    </row>
    <row r="69" spans="2:17" s="258" customFormat="1" ht="12.75">
      <c r="B69" s="256"/>
      <c r="C69" s="256"/>
      <c r="D69" s="254"/>
      <c r="E69" s="254"/>
      <c r="F69" s="254"/>
      <c r="G69" s="254"/>
      <c r="H69" s="254"/>
      <c r="I69" s="254"/>
      <c r="J69" s="254"/>
      <c r="K69" s="254"/>
      <c r="L69" s="254"/>
      <c r="M69" s="257"/>
      <c r="N69" s="257"/>
      <c r="O69" s="257"/>
      <c r="P69" s="257"/>
      <c r="Q69" s="257"/>
    </row>
    <row r="70" spans="2:17" s="258" customFormat="1" ht="12.75">
      <c r="B70" s="256"/>
      <c r="C70" s="256"/>
      <c r="D70" s="259"/>
      <c r="E70" s="259"/>
      <c r="F70" s="259"/>
      <c r="G70" s="259"/>
      <c r="H70" s="259"/>
      <c r="I70" s="259"/>
      <c r="J70" s="259"/>
      <c r="K70" s="259"/>
      <c r="L70" s="259"/>
      <c r="M70" s="234"/>
      <c r="N70" s="234"/>
      <c r="O70" s="234"/>
      <c r="P70" s="234"/>
      <c r="Q70" s="260"/>
    </row>
    <row r="71" spans="2:3" ht="15">
      <c r="B71" s="256"/>
      <c r="C71" s="256"/>
    </row>
    <row r="72" spans="2:3" ht="15">
      <c r="B72" s="256"/>
      <c r="C72" s="256"/>
    </row>
    <row r="73" spans="2:14" ht="15">
      <c r="B73" s="256"/>
      <c r="C73" s="256"/>
      <c r="N73" s="307"/>
    </row>
    <row r="74" spans="2:3" ht="15" hidden="1">
      <c r="B74" s="256"/>
      <c r="C74" s="256"/>
    </row>
    <row r="75" spans="2:16" ht="15.75" hidden="1" thickBot="1">
      <c r="B75" s="235"/>
      <c r="C75" s="235"/>
      <c r="M75" s="261" t="s">
        <v>41</v>
      </c>
      <c r="N75" s="261" t="s">
        <v>41</v>
      </c>
      <c r="O75" s="261" t="s">
        <v>41</v>
      </c>
      <c r="P75" s="261" t="s">
        <v>41</v>
      </c>
    </row>
    <row r="76" spans="2:17" s="256" customFormat="1" ht="12.75" hidden="1">
      <c r="B76" s="262"/>
      <c r="C76" s="262"/>
      <c r="D76" s="263"/>
      <c r="E76" s="263"/>
      <c r="F76" s="263"/>
      <c r="G76" s="263"/>
      <c r="H76" s="263"/>
      <c r="I76" s="263"/>
      <c r="J76" s="263"/>
      <c r="K76" s="263"/>
      <c r="L76" s="263"/>
      <c r="M76" s="264" t="e">
        <f>SUMIF(#REF!,#REF!,$E$15:$E$37)</f>
        <v>#REF!</v>
      </c>
      <c r="N76" s="264" t="e">
        <f>SUMIF(#REF!,#REF!,$E$15:$E$37)</f>
        <v>#REF!</v>
      </c>
      <c r="O76" s="264" t="e">
        <f>SUMIF(#REF!,#REF!,$E$15:$E$37)</f>
        <v>#REF!</v>
      </c>
      <c r="P76" s="264" t="e">
        <f>SUMIF(#REF!,#REF!,$E$15:$E$37)</f>
        <v>#REF!</v>
      </c>
      <c r="Q76" s="262"/>
    </row>
    <row r="77" spans="2:17" s="256" customFormat="1" ht="12.75" hidden="1">
      <c r="B77" s="262"/>
      <c r="C77" s="262"/>
      <c r="D77" s="263"/>
      <c r="E77" s="263"/>
      <c r="F77" s="263"/>
      <c r="G77" s="263"/>
      <c r="H77" s="263"/>
      <c r="I77" s="263"/>
      <c r="J77" s="263"/>
      <c r="K77" s="263"/>
      <c r="L77" s="263"/>
      <c r="M77" s="264" t="e">
        <f>SUMIF(#REF!,#REF!,$E$15:$E$37)</f>
        <v>#REF!</v>
      </c>
      <c r="N77" s="264" t="e">
        <f>SUMIF(#REF!,#REF!,$E$15:$E$37)</f>
        <v>#REF!</v>
      </c>
      <c r="O77" s="264" t="e">
        <f>SUMIF(#REF!,#REF!,$E$15:$E$37)</f>
        <v>#REF!</v>
      </c>
      <c r="P77" s="264" t="e">
        <f>SUMIF(#REF!,#REF!,$E$15:$E$37)</f>
        <v>#REF!</v>
      </c>
      <c r="Q77" s="262"/>
    </row>
    <row r="78" spans="2:17" s="256" customFormat="1" ht="12.75" hidden="1">
      <c r="B78" s="262"/>
      <c r="C78" s="262"/>
      <c r="D78" s="263"/>
      <c r="E78" s="263"/>
      <c r="F78" s="263"/>
      <c r="G78" s="263"/>
      <c r="H78" s="263"/>
      <c r="I78" s="263"/>
      <c r="J78" s="263"/>
      <c r="K78" s="263"/>
      <c r="L78" s="263"/>
      <c r="M78" s="264" t="e">
        <f>SUMIF(#REF!,#REF!,$E$15:$E$37)</f>
        <v>#REF!</v>
      </c>
      <c r="N78" s="264" t="e">
        <f>SUMIF(#REF!,#REF!,$E$15:$E$37)</f>
        <v>#REF!</v>
      </c>
      <c r="O78" s="264" t="e">
        <f>SUMIF(#REF!,#REF!,$E$15:$E$37)</f>
        <v>#REF!</v>
      </c>
      <c r="P78" s="264" t="e">
        <f>SUMIF(#REF!,#REF!,$E$15:$E$37)</f>
        <v>#REF!</v>
      </c>
      <c r="Q78" s="262"/>
    </row>
    <row r="79" spans="2:17" s="256" customFormat="1" ht="12.75" hidden="1">
      <c r="B79" s="262"/>
      <c r="C79" s="262"/>
      <c r="D79" s="263"/>
      <c r="E79" s="263"/>
      <c r="F79" s="263"/>
      <c r="G79" s="263"/>
      <c r="H79" s="263"/>
      <c r="I79" s="263"/>
      <c r="J79" s="263"/>
      <c r="K79" s="263"/>
      <c r="L79" s="263"/>
      <c r="M79" s="264" t="e">
        <f>SUMIF(#REF!,#REF!,$E$15:$E$37)</f>
        <v>#REF!</v>
      </c>
      <c r="N79" s="264" t="e">
        <f>SUMIF(#REF!,#REF!,$E$15:$E$37)</f>
        <v>#REF!</v>
      </c>
      <c r="O79" s="264" t="e">
        <f>SUMIF(#REF!,#REF!,$E$15:$E$37)</f>
        <v>#REF!</v>
      </c>
      <c r="P79" s="264" t="e">
        <f>SUMIF(#REF!,#REF!,$E$15:$E$37)</f>
        <v>#REF!</v>
      </c>
      <c r="Q79" s="262"/>
    </row>
    <row r="80" spans="2:17" s="256" customFormat="1" ht="12.75" hidden="1">
      <c r="B80" s="262"/>
      <c r="C80" s="262"/>
      <c r="D80" s="263"/>
      <c r="E80" s="263"/>
      <c r="F80" s="263"/>
      <c r="G80" s="263"/>
      <c r="H80" s="263"/>
      <c r="I80" s="263"/>
      <c r="J80" s="263"/>
      <c r="K80" s="263"/>
      <c r="L80" s="263"/>
      <c r="M80" s="264" t="e">
        <f>SUMIF(#REF!,#REF!,$E$15:$E$37)</f>
        <v>#REF!</v>
      </c>
      <c r="N80" s="264" t="e">
        <f>SUMIF(#REF!,#REF!,$E$15:$E$37)</f>
        <v>#REF!</v>
      </c>
      <c r="O80" s="264" t="e">
        <f>SUMIF(#REF!,#REF!,$E$15:$E$37)</f>
        <v>#REF!</v>
      </c>
      <c r="P80" s="264" t="e">
        <f>SUMIF(#REF!,#REF!,$E$15:$E$37)</f>
        <v>#REF!</v>
      </c>
      <c r="Q80" s="262"/>
    </row>
    <row r="81" spans="2:17" s="256" customFormat="1" ht="12.75" hidden="1">
      <c r="B81" s="262"/>
      <c r="C81" s="262"/>
      <c r="D81" s="263"/>
      <c r="E81" s="263"/>
      <c r="F81" s="263"/>
      <c r="G81" s="263"/>
      <c r="H81" s="263"/>
      <c r="I81" s="263"/>
      <c r="J81" s="263"/>
      <c r="K81" s="263"/>
      <c r="L81" s="263"/>
      <c r="M81" s="264" t="e">
        <f>SUMIF(#REF!,#REF!,$E$15:$E$37)</f>
        <v>#REF!</v>
      </c>
      <c r="N81" s="264" t="e">
        <f>SUMIF(#REF!,#REF!,$E$15:$E$37)</f>
        <v>#REF!</v>
      </c>
      <c r="O81" s="264" t="e">
        <f>SUMIF(#REF!,#REF!,$E$15:$E$37)</f>
        <v>#REF!</v>
      </c>
      <c r="P81" s="264" t="e">
        <f>SUMIF(#REF!,#REF!,$E$15:$E$37)</f>
        <v>#REF!</v>
      </c>
      <c r="Q81" s="262"/>
    </row>
    <row r="82" spans="2:17" s="256" customFormat="1" ht="12.75" hidden="1">
      <c r="B82" s="262"/>
      <c r="C82" s="262"/>
      <c r="D82" s="263"/>
      <c r="E82" s="263"/>
      <c r="F82" s="263"/>
      <c r="G82" s="263"/>
      <c r="H82" s="263"/>
      <c r="I82" s="263"/>
      <c r="J82" s="263"/>
      <c r="K82" s="263"/>
      <c r="L82" s="263"/>
      <c r="M82" s="264" t="e">
        <f>SUMIF(#REF!,#REF!,$E$15:$E$37)</f>
        <v>#REF!</v>
      </c>
      <c r="N82" s="264" t="e">
        <f>SUMIF(#REF!,#REF!,$E$15:$E$37)</f>
        <v>#REF!</v>
      </c>
      <c r="O82" s="264" t="e">
        <f>SUMIF(#REF!,#REF!,$E$15:$E$37)</f>
        <v>#REF!</v>
      </c>
      <c r="P82" s="264" t="e">
        <f>SUMIF(#REF!,#REF!,$E$15:$E$37)</f>
        <v>#REF!</v>
      </c>
      <c r="Q82" s="262"/>
    </row>
    <row r="83" spans="2:17" s="256" customFormat="1" ht="12.75" hidden="1">
      <c r="B83" s="262"/>
      <c r="C83" s="262"/>
      <c r="D83" s="263"/>
      <c r="E83" s="263"/>
      <c r="F83" s="263"/>
      <c r="G83" s="263"/>
      <c r="H83" s="263"/>
      <c r="I83" s="263"/>
      <c r="J83" s="263"/>
      <c r="K83" s="263"/>
      <c r="L83" s="263"/>
      <c r="M83" s="264" t="e">
        <f>SUMIF(#REF!,#REF!,$E$15:$E$37)</f>
        <v>#REF!</v>
      </c>
      <c r="N83" s="264" t="e">
        <f>SUMIF(#REF!,#REF!,$E$15:$E$37)</f>
        <v>#REF!</v>
      </c>
      <c r="O83" s="264" t="e">
        <f>SUMIF(#REF!,#REF!,$E$15:$E$37)</f>
        <v>#REF!</v>
      </c>
      <c r="P83" s="264" t="e">
        <f>SUMIF(#REF!,#REF!,$E$15:$E$37)</f>
        <v>#REF!</v>
      </c>
      <c r="Q83" s="262"/>
    </row>
    <row r="84" spans="2:17" s="256" customFormat="1" ht="12.75" hidden="1">
      <c r="B84" s="262"/>
      <c r="C84" s="262"/>
      <c r="D84" s="263"/>
      <c r="E84" s="263"/>
      <c r="F84" s="263"/>
      <c r="G84" s="263"/>
      <c r="H84" s="263"/>
      <c r="I84" s="263"/>
      <c r="J84" s="263"/>
      <c r="K84" s="263"/>
      <c r="L84" s="263"/>
      <c r="M84" s="264" t="e">
        <f>SUMIF(#REF!,#REF!,$E$15:$E$37)</f>
        <v>#REF!</v>
      </c>
      <c r="N84" s="264" t="e">
        <f>SUMIF(#REF!,#REF!,$E$15:$E$37)</f>
        <v>#REF!</v>
      </c>
      <c r="O84" s="264" t="e">
        <f>SUMIF(#REF!,#REF!,$E$15:$E$37)</f>
        <v>#REF!</v>
      </c>
      <c r="P84" s="264" t="e">
        <f>SUMIF(#REF!,#REF!,$E$15:$E$37)</f>
        <v>#REF!</v>
      </c>
      <c r="Q84" s="262"/>
    </row>
    <row r="85" spans="2:17" s="256" customFormat="1" ht="12.75" hidden="1">
      <c r="B85" s="262"/>
      <c r="C85" s="262"/>
      <c r="D85" s="263"/>
      <c r="E85" s="263"/>
      <c r="F85" s="263"/>
      <c r="G85" s="263"/>
      <c r="H85" s="263"/>
      <c r="I85" s="263"/>
      <c r="J85" s="263"/>
      <c r="K85" s="263"/>
      <c r="L85" s="263"/>
      <c r="M85" s="264" t="e">
        <f>SUMIF(#REF!,#REF!,$E$15:$E$37)</f>
        <v>#REF!</v>
      </c>
      <c r="N85" s="264" t="e">
        <f>SUMIF(#REF!,#REF!,$E$15:$E$37)</f>
        <v>#REF!</v>
      </c>
      <c r="O85" s="264" t="e">
        <f>SUMIF(#REF!,#REF!,$E$15:$E$37)</f>
        <v>#REF!</v>
      </c>
      <c r="P85" s="264" t="e">
        <f>SUMIF(#REF!,#REF!,$E$15:$E$37)</f>
        <v>#REF!</v>
      </c>
      <c r="Q85" s="262"/>
    </row>
    <row r="86" spans="2:17" s="256" customFormat="1" ht="12.75" hidden="1">
      <c r="B86" s="262"/>
      <c r="C86" s="262"/>
      <c r="D86" s="263"/>
      <c r="E86" s="263"/>
      <c r="F86" s="263"/>
      <c r="G86" s="263"/>
      <c r="H86" s="263"/>
      <c r="I86" s="263"/>
      <c r="J86" s="263"/>
      <c r="K86" s="263"/>
      <c r="L86" s="263"/>
      <c r="M86" s="264" t="e">
        <f>SUMIF(#REF!,#REF!,$E$15:$E$37)</f>
        <v>#REF!</v>
      </c>
      <c r="N86" s="264" t="e">
        <f>SUMIF(#REF!,#REF!,$E$15:$E$37)</f>
        <v>#REF!</v>
      </c>
      <c r="O86" s="264" t="e">
        <f>SUMIF(#REF!,#REF!,$E$15:$E$37)</f>
        <v>#REF!</v>
      </c>
      <c r="P86" s="264" t="e">
        <f>SUMIF(#REF!,#REF!,$E$15:$E$37)</f>
        <v>#REF!</v>
      </c>
      <c r="Q86" s="262"/>
    </row>
    <row r="87" spans="2:17" s="256" customFormat="1" ht="12.75" hidden="1">
      <c r="B87" s="258"/>
      <c r="C87" s="258"/>
      <c r="D87" s="253"/>
      <c r="E87" s="253"/>
      <c r="F87" s="253"/>
      <c r="G87" s="253"/>
      <c r="H87" s="253"/>
      <c r="I87" s="253"/>
      <c r="J87" s="253"/>
      <c r="K87" s="253"/>
      <c r="L87" s="253"/>
      <c r="M87" s="258"/>
      <c r="N87" s="258"/>
      <c r="O87" s="258"/>
      <c r="P87" s="258"/>
      <c r="Q87" s="258"/>
    </row>
    <row r="88" spans="2:3" ht="15" hidden="1">
      <c r="B88" s="256"/>
      <c r="C88" s="256"/>
    </row>
    <row r="89" spans="2:3" ht="15">
      <c r="B89" s="256"/>
      <c r="C89" s="256"/>
    </row>
    <row r="90" spans="2:3" ht="15">
      <c r="B90" s="256"/>
      <c r="C90" s="256"/>
    </row>
    <row r="91" spans="2:3" ht="15">
      <c r="B91" s="256"/>
      <c r="C91" s="256"/>
    </row>
    <row r="92" spans="2:3" ht="15">
      <c r="B92" s="256"/>
      <c r="C92" s="256"/>
    </row>
  </sheetData>
  <sheetProtection selectLockedCells="1"/>
  <mergeCells count="72">
    <mergeCell ref="N59:Q59"/>
    <mergeCell ref="N60:Q63"/>
    <mergeCell ref="G47:H47"/>
    <mergeCell ref="G48:H48"/>
    <mergeCell ref="G49:H49"/>
    <mergeCell ref="G50:H50"/>
    <mergeCell ref="B61:H61"/>
    <mergeCell ref="B62:H62"/>
    <mergeCell ref="B63:H63"/>
    <mergeCell ref="E53:F53"/>
    <mergeCell ref="E47:F47"/>
    <mergeCell ref="E48:F48"/>
    <mergeCell ref="E56:F56"/>
    <mergeCell ref="E55:F55"/>
    <mergeCell ref="E54:F54"/>
    <mergeCell ref="E51:F51"/>
    <mergeCell ref="E52:F52"/>
    <mergeCell ref="J60:M63"/>
    <mergeCell ref="I60:I63"/>
    <mergeCell ref="J64:M65"/>
    <mergeCell ref="G43:H43"/>
    <mergeCell ref="G44:H44"/>
    <mergeCell ref="G45:H45"/>
    <mergeCell ref="G46:H46"/>
    <mergeCell ref="B2:Q5"/>
    <mergeCell ref="B6:Q6"/>
    <mergeCell ref="I8:K8"/>
    <mergeCell ref="I9:K9"/>
    <mergeCell ref="I10:K10"/>
    <mergeCell ref="G42:H42"/>
    <mergeCell ref="B13:Q13"/>
    <mergeCell ref="G10:H10"/>
    <mergeCell ref="J41:Q41"/>
    <mergeCell ref="B40:F40"/>
    <mergeCell ref="D66:M66"/>
    <mergeCell ref="E42:F42"/>
    <mergeCell ref="E45:F45"/>
    <mergeCell ref="E50:F50"/>
    <mergeCell ref="D7:F7"/>
    <mergeCell ref="D8:F8"/>
    <mergeCell ref="D9:F9"/>
    <mergeCell ref="D10:F10"/>
    <mergeCell ref="D11:F11"/>
    <mergeCell ref="I7:K7"/>
    <mergeCell ref="B7:C7"/>
    <mergeCell ref="B8:C8"/>
    <mergeCell ref="B9:C9"/>
    <mergeCell ref="B10:C10"/>
    <mergeCell ref="B11:C11"/>
    <mergeCell ref="G7:H7"/>
    <mergeCell ref="G8:H8"/>
    <mergeCell ref="G9:H9"/>
    <mergeCell ref="N64:Q65"/>
    <mergeCell ref="I64:I65"/>
    <mergeCell ref="B58:H58"/>
    <mergeCell ref="B59:H59"/>
    <mergeCell ref="B60:H60"/>
    <mergeCell ref="G51:H51"/>
    <mergeCell ref="G52:H52"/>
    <mergeCell ref="B64:H64"/>
    <mergeCell ref="B65:H65"/>
    <mergeCell ref="J59:M59"/>
    <mergeCell ref="B39:D39"/>
    <mergeCell ref="G53:H53"/>
    <mergeCell ref="G54:H54"/>
    <mergeCell ref="G55:H55"/>
    <mergeCell ref="G56:H56"/>
    <mergeCell ref="B41:H41"/>
    <mergeCell ref="E43:F43"/>
    <mergeCell ref="E44:F44"/>
    <mergeCell ref="E46:F46"/>
    <mergeCell ref="E49:F49"/>
  </mergeCells>
  <dataValidations count="1">
    <dataValidation type="list" allowBlank="1" showInputMessage="1" showErrorMessage="1" sqref="E15:E36">
      <formula1>$J$43:$J$53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6" r:id="rId2"/>
  <rowBreaks count="1" manualBreakCount="1">
    <brk id="40" min="1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492" t="s">
        <v>57</v>
      </c>
      <c r="C2" s="493"/>
      <c r="D2" s="493"/>
      <c r="E2" s="493"/>
      <c r="F2" s="493"/>
      <c r="G2" s="493"/>
      <c r="H2" s="493"/>
      <c r="I2" s="494"/>
      <c r="J2" s="28"/>
    </row>
    <row r="3" spans="1:10" s="27" customFormat="1" ht="27" customHeight="1">
      <c r="A3" s="29"/>
      <c r="B3" s="495"/>
      <c r="C3" s="496"/>
      <c r="D3" s="496"/>
      <c r="E3" s="496"/>
      <c r="F3" s="496"/>
      <c r="G3" s="496"/>
      <c r="H3" s="496"/>
      <c r="I3" s="497"/>
      <c r="J3" s="28"/>
    </row>
    <row r="4" spans="1:10" s="27" customFormat="1" ht="27" customHeight="1">
      <c r="A4" s="29"/>
      <c r="B4" s="495"/>
      <c r="C4" s="496"/>
      <c r="D4" s="496"/>
      <c r="E4" s="496"/>
      <c r="F4" s="496"/>
      <c r="G4" s="496"/>
      <c r="H4" s="496"/>
      <c r="I4" s="497"/>
      <c r="J4" s="28"/>
    </row>
    <row r="5" spans="1:10" s="27" customFormat="1" ht="36" customHeight="1" thickBot="1">
      <c r="A5" s="29"/>
      <c r="B5" s="498"/>
      <c r="C5" s="499"/>
      <c r="D5" s="499"/>
      <c r="E5" s="499"/>
      <c r="F5" s="499"/>
      <c r="G5" s="499"/>
      <c r="H5" s="499"/>
      <c r="I5" s="500"/>
      <c r="J5" s="28"/>
    </row>
    <row r="6" spans="1:14" s="25" customFormat="1" ht="17.25" customHeight="1" thickBot="1">
      <c r="A6" s="26"/>
      <c r="B6" s="501" t="s">
        <v>51</v>
      </c>
      <c r="C6" s="502"/>
      <c r="D6" s="502"/>
      <c r="E6" s="502"/>
      <c r="F6" s="502"/>
      <c r="G6" s="502"/>
      <c r="H6" s="502"/>
      <c r="I6" s="503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04" t="s">
        <v>50</v>
      </c>
      <c r="G7" s="505"/>
      <c r="H7" s="506" t="str">
        <f>CONCATENATE('RI Claim'!H5,"-2")</f>
        <v>-2</v>
      </c>
      <c r="I7" s="507"/>
    </row>
    <row r="8" spans="1:10" s="51" customFormat="1" ht="22.5" customHeight="1" thickBot="1">
      <c r="A8" s="53"/>
      <c r="B8" s="90" t="s">
        <v>60</v>
      </c>
      <c r="C8" s="508">
        <f>'RI Claim'!C9</f>
        <v>0</v>
      </c>
      <c r="D8" s="508"/>
      <c r="E8" s="509"/>
      <c r="F8" s="526" t="s">
        <v>7</v>
      </c>
      <c r="G8" s="527"/>
      <c r="H8" s="512">
        <f>'RI Claim'!G9</f>
        <v>0</v>
      </c>
      <c r="I8" s="51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34" t="s">
        <v>71</v>
      </c>
      <c r="H10" s="535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514" t="s">
        <v>70</v>
      </c>
      <c r="C12" s="515"/>
      <c r="D12" s="515"/>
      <c r="E12" s="515"/>
      <c r="F12" s="515"/>
      <c r="G12" s="515"/>
      <c r="H12" s="515"/>
      <c r="I12" s="516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5.75" thickBot="1">
      <c r="B29" s="20"/>
      <c r="C29" s="19"/>
      <c r="D29" s="21"/>
      <c r="E29" s="531" t="s">
        <v>55</v>
      </c>
      <c r="F29" s="532"/>
      <c r="G29" s="532"/>
      <c r="H29" s="532"/>
      <c r="I29" s="533"/>
    </row>
    <row r="30" spans="2:9" ht="18.75" customHeight="1">
      <c r="B30" s="20"/>
      <c r="C30" s="19"/>
      <c r="D30" s="21"/>
      <c r="E30" s="524" t="s">
        <v>8</v>
      </c>
      <c r="F30" s="517" t="s">
        <v>66</v>
      </c>
      <c r="G30" s="517" t="s">
        <v>67</v>
      </c>
      <c r="H30" s="510" t="s">
        <v>61</v>
      </c>
      <c r="I30" s="522" t="s">
        <v>62</v>
      </c>
    </row>
    <row r="31" spans="2:9" ht="44.25" customHeight="1" thickBot="1">
      <c r="B31" s="20"/>
      <c r="C31" s="19"/>
      <c r="D31" s="21"/>
      <c r="E31" s="525"/>
      <c r="F31" s="518"/>
      <c r="G31" s="518"/>
      <c r="H31" s="511"/>
      <c r="I31" s="523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">
      <c r="B45" s="528" t="s">
        <v>44</v>
      </c>
      <c r="C45" s="529"/>
      <c r="D45" s="529"/>
      <c r="E45" s="529"/>
      <c r="F45" s="529"/>
      <c r="G45" s="529"/>
      <c r="H45" s="529"/>
      <c r="I45" s="530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9" t="s">
        <v>81</v>
      </c>
      <c r="C47" s="520"/>
      <c r="D47" s="520"/>
      <c r="E47" s="520"/>
      <c r="F47" s="520"/>
      <c r="G47" s="520"/>
      <c r="H47" s="520"/>
      <c r="I47" s="521"/>
    </row>
    <row r="48" spans="2:9" s="58" customFormat="1" ht="19.5" customHeight="1">
      <c r="B48" s="519" t="s">
        <v>83</v>
      </c>
      <c r="C48" s="520"/>
      <c r="D48" s="520"/>
      <c r="E48" s="520"/>
      <c r="F48" s="520"/>
      <c r="G48" s="520"/>
      <c r="H48" s="520"/>
      <c r="I48" s="521"/>
    </row>
    <row r="49" spans="2:9" s="58" customFormat="1" ht="19.5" customHeight="1">
      <c r="B49" s="519" t="s">
        <v>82</v>
      </c>
      <c r="C49" s="520"/>
      <c r="D49" s="520"/>
      <c r="E49" s="520"/>
      <c r="F49" s="520"/>
      <c r="G49" s="520"/>
      <c r="H49" s="520"/>
      <c r="I49" s="521"/>
    </row>
    <row r="50" spans="2:9" s="58" customFormat="1" ht="19.5" customHeight="1">
      <c r="B50" s="519" t="s">
        <v>83</v>
      </c>
      <c r="C50" s="520"/>
      <c r="D50" s="520"/>
      <c r="E50" s="520"/>
      <c r="F50" s="520"/>
      <c r="G50" s="520"/>
      <c r="H50" s="520"/>
      <c r="I50" s="521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2.75">
      <c r="B53" s="4"/>
      <c r="C53" s="4"/>
      <c r="D53" s="14"/>
      <c r="E53" s="14"/>
      <c r="F53" s="14"/>
      <c r="G53" s="14"/>
      <c r="H53" s="15"/>
      <c r="I53" s="15"/>
    </row>
    <row r="54" spans="2:9" s="3" customFormat="1" ht="12.75">
      <c r="B54" s="2"/>
      <c r="C54" s="2"/>
      <c r="D54" s="14"/>
      <c r="E54" s="14"/>
      <c r="F54" s="14"/>
      <c r="G54" s="14"/>
      <c r="H54" s="13"/>
      <c r="I54" s="13"/>
    </row>
    <row r="55" spans="2:9" s="3" customFormat="1" ht="12.75">
      <c r="B55" s="2"/>
      <c r="C55" s="2"/>
      <c r="D55" s="12"/>
      <c r="E55" s="12"/>
      <c r="F55" s="12"/>
      <c r="G55" s="12"/>
      <c r="H55" s="11"/>
      <c r="I55" s="10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 hidden="1">
      <c r="B59" s="2"/>
      <c r="C59" s="2"/>
    </row>
    <row r="60" spans="2:8" ht="15.75" hidden="1" thickBot="1">
      <c r="B60" s="9"/>
      <c r="C60" s="9"/>
      <c r="H60" s="8" t="s">
        <v>41</v>
      </c>
    </row>
    <row r="61" spans="2:9" s="2" customFormat="1" ht="12.7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2.7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2.7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2.7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2.7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2.7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2.7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2.7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2.7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2.7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2.7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2.75" hidden="1">
      <c r="B72" s="3"/>
      <c r="C72" s="3"/>
      <c r="D72" s="4"/>
      <c r="E72" s="4"/>
      <c r="F72" s="4"/>
      <c r="G72" s="4"/>
      <c r="H72" s="3"/>
      <c r="I72" s="3"/>
    </row>
    <row r="73" spans="2:3" ht="15" hidden="1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</sheetData>
  <sheetProtection password="EB29" sheet="1" objects="1" scenarios="1" selectLockedCells="1"/>
  <mergeCells count="21">
    <mergeCell ref="E29:I29"/>
    <mergeCell ref="G10:H10"/>
    <mergeCell ref="E10:F10"/>
    <mergeCell ref="B50:I50"/>
    <mergeCell ref="B47:I47"/>
    <mergeCell ref="B48:I48"/>
    <mergeCell ref="B49:I49"/>
    <mergeCell ref="I30:I31"/>
    <mergeCell ref="E30:E31"/>
    <mergeCell ref="F30:F31"/>
    <mergeCell ref="B45:I45"/>
    <mergeCell ref="B2:I5"/>
    <mergeCell ref="B6:I6"/>
    <mergeCell ref="F7:G7"/>
    <mergeCell ref="H7:I7"/>
    <mergeCell ref="C8:E8"/>
    <mergeCell ref="H30:H31"/>
    <mergeCell ref="H8:I8"/>
    <mergeCell ref="B12:I12"/>
    <mergeCell ref="G30:G31"/>
    <mergeCell ref="F8:G8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492" t="s">
        <v>57</v>
      </c>
      <c r="C2" s="493"/>
      <c r="D2" s="493"/>
      <c r="E2" s="493"/>
      <c r="F2" s="493"/>
      <c r="G2" s="493"/>
      <c r="H2" s="493"/>
      <c r="I2" s="494"/>
      <c r="J2" s="28"/>
    </row>
    <row r="3" spans="1:10" s="27" customFormat="1" ht="27" customHeight="1">
      <c r="A3" s="29"/>
      <c r="B3" s="495"/>
      <c r="C3" s="496"/>
      <c r="D3" s="496"/>
      <c r="E3" s="496"/>
      <c r="F3" s="496"/>
      <c r="G3" s="496"/>
      <c r="H3" s="496"/>
      <c r="I3" s="497"/>
      <c r="J3" s="28"/>
    </row>
    <row r="4" spans="1:10" s="27" customFormat="1" ht="27" customHeight="1">
      <c r="A4" s="29"/>
      <c r="B4" s="495"/>
      <c r="C4" s="496"/>
      <c r="D4" s="496"/>
      <c r="E4" s="496"/>
      <c r="F4" s="496"/>
      <c r="G4" s="496"/>
      <c r="H4" s="496"/>
      <c r="I4" s="497"/>
      <c r="J4" s="28"/>
    </row>
    <row r="5" spans="1:10" s="27" customFormat="1" ht="36" customHeight="1" thickBot="1">
      <c r="A5" s="29"/>
      <c r="B5" s="498"/>
      <c r="C5" s="499"/>
      <c r="D5" s="499"/>
      <c r="E5" s="499"/>
      <c r="F5" s="499"/>
      <c r="G5" s="499"/>
      <c r="H5" s="499"/>
      <c r="I5" s="500"/>
      <c r="J5" s="28"/>
    </row>
    <row r="6" spans="1:14" s="25" customFormat="1" ht="17.25" customHeight="1" thickBot="1">
      <c r="A6" s="26"/>
      <c r="B6" s="501" t="s">
        <v>51</v>
      </c>
      <c r="C6" s="502"/>
      <c r="D6" s="502"/>
      <c r="E6" s="502"/>
      <c r="F6" s="502"/>
      <c r="G6" s="502"/>
      <c r="H6" s="502"/>
      <c r="I6" s="503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04" t="s">
        <v>50</v>
      </c>
      <c r="G7" s="505"/>
      <c r="H7" s="506" t="str">
        <f>CONCATENATE('RI Claim'!H5,"-3")</f>
        <v>-3</v>
      </c>
      <c r="I7" s="507"/>
    </row>
    <row r="8" spans="1:10" s="51" customFormat="1" ht="22.5" customHeight="1" thickBot="1">
      <c r="A8" s="53"/>
      <c r="B8" s="90" t="s">
        <v>60</v>
      </c>
      <c r="C8" s="508">
        <f>'RI Claim'!C9</f>
        <v>0</v>
      </c>
      <c r="D8" s="508"/>
      <c r="E8" s="509"/>
      <c r="F8" s="526" t="s">
        <v>7</v>
      </c>
      <c r="G8" s="527"/>
      <c r="H8" s="512">
        <f>'RI Claim'!G9</f>
        <v>0</v>
      </c>
      <c r="I8" s="51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34" t="s">
        <v>71</v>
      </c>
      <c r="H10" s="535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514" t="s">
        <v>70</v>
      </c>
      <c r="C12" s="515"/>
      <c r="D12" s="515"/>
      <c r="E12" s="515"/>
      <c r="F12" s="515"/>
      <c r="G12" s="515"/>
      <c r="H12" s="515"/>
      <c r="I12" s="516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5.75" thickBot="1">
      <c r="B29" s="20"/>
      <c r="C29" s="19"/>
      <c r="D29" s="21"/>
      <c r="E29" s="531" t="s">
        <v>55</v>
      </c>
      <c r="F29" s="532"/>
      <c r="G29" s="532"/>
      <c r="H29" s="532"/>
      <c r="I29" s="533"/>
    </row>
    <row r="30" spans="2:9" ht="18.75" customHeight="1">
      <c r="B30" s="20"/>
      <c r="C30" s="19"/>
      <c r="D30" s="21"/>
      <c r="E30" s="524" t="s">
        <v>8</v>
      </c>
      <c r="F30" s="517" t="s">
        <v>66</v>
      </c>
      <c r="G30" s="517" t="s">
        <v>67</v>
      </c>
      <c r="H30" s="510" t="s">
        <v>61</v>
      </c>
      <c r="I30" s="522" t="s">
        <v>62</v>
      </c>
    </row>
    <row r="31" spans="2:9" ht="44.25" customHeight="1" thickBot="1">
      <c r="B31" s="20"/>
      <c r="C31" s="19"/>
      <c r="D31" s="21"/>
      <c r="E31" s="525"/>
      <c r="F31" s="518"/>
      <c r="G31" s="518"/>
      <c r="H31" s="511"/>
      <c r="I31" s="523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">
      <c r="B45" s="528" t="s">
        <v>44</v>
      </c>
      <c r="C45" s="529"/>
      <c r="D45" s="529"/>
      <c r="E45" s="529"/>
      <c r="F45" s="529"/>
      <c r="G45" s="529"/>
      <c r="H45" s="529"/>
      <c r="I45" s="530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9" t="s">
        <v>78</v>
      </c>
      <c r="C47" s="520"/>
      <c r="D47" s="520"/>
      <c r="E47" s="520"/>
      <c r="F47" s="520"/>
      <c r="G47" s="520"/>
      <c r="H47" s="520"/>
      <c r="I47" s="521"/>
    </row>
    <row r="48" spans="2:9" s="58" customFormat="1" ht="19.5" customHeight="1">
      <c r="B48" s="519" t="s">
        <v>84</v>
      </c>
      <c r="C48" s="520"/>
      <c r="D48" s="520"/>
      <c r="E48" s="520"/>
      <c r="F48" s="520"/>
      <c r="G48" s="520"/>
      <c r="H48" s="520"/>
      <c r="I48" s="521"/>
    </row>
    <row r="49" spans="2:9" s="58" customFormat="1" ht="19.5" customHeight="1">
      <c r="B49" s="519" t="s">
        <v>80</v>
      </c>
      <c r="C49" s="520"/>
      <c r="D49" s="520"/>
      <c r="E49" s="520"/>
      <c r="F49" s="520"/>
      <c r="G49" s="520"/>
      <c r="H49" s="520"/>
      <c r="I49" s="521"/>
    </row>
    <row r="50" spans="2:9" ht="15" customHeight="1">
      <c r="B50" s="519" t="s">
        <v>84</v>
      </c>
      <c r="C50" s="520"/>
      <c r="D50" s="520"/>
      <c r="E50" s="520"/>
      <c r="F50" s="520"/>
      <c r="G50" s="520"/>
      <c r="H50" s="520"/>
      <c r="I50" s="521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2.75">
      <c r="B53" s="4"/>
      <c r="C53" s="4"/>
      <c r="D53" s="14"/>
      <c r="E53" s="14"/>
      <c r="F53" s="14"/>
      <c r="G53" s="14"/>
      <c r="H53" s="15"/>
      <c r="I53" s="15"/>
    </row>
    <row r="54" spans="2:9" s="3" customFormat="1" ht="12.75">
      <c r="B54" s="2"/>
      <c r="C54" s="2"/>
      <c r="D54" s="14"/>
      <c r="E54" s="14"/>
      <c r="F54" s="14"/>
      <c r="G54" s="14"/>
      <c r="H54" s="13"/>
      <c r="I54" s="13"/>
    </row>
    <row r="55" spans="2:9" s="3" customFormat="1" ht="12.75">
      <c r="B55" s="2"/>
      <c r="C55" s="2"/>
      <c r="D55" s="12"/>
      <c r="E55" s="12"/>
      <c r="F55" s="12"/>
      <c r="G55" s="12"/>
      <c r="H55" s="11"/>
      <c r="I55" s="10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 hidden="1">
      <c r="B59" s="2"/>
      <c r="C59" s="2"/>
    </row>
    <row r="60" spans="2:8" ht="15.75" hidden="1" thickBot="1">
      <c r="B60" s="9"/>
      <c r="C60" s="9"/>
      <c r="H60" s="8" t="s">
        <v>41</v>
      </c>
    </row>
    <row r="61" spans="2:9" s="2" customFormat="1" ht="12.7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2.7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2.7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2.7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2.7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2.7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2.7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2.7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2.7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2.7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2.7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2.75" hidden="1">
      <c r="B72" s="3"/>
      <c r="C72" s="3"/>
      <c r="D72" s="4"/>
      <c r="E72" s="4"/>
      <c r="F72" s="4"/>
      <c r="G72" s="4"/>
      <c r="H72" s="3"/>
      <c r="I72" s="3"/>
    </row>
    <row r="73" spans="2:3" ht="15" hidden="1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</sheetData>
  <sheetProtection password="EB29" sheet="1" objects="1" scenarios="1" selectLockedCells="1"/>
  <mergeCells count="21">
    <mergeCell ref="E29:I29"/>
    <mergeCell ref="G10:H10"/>
    <mergeCell ref="E10:F10"/>
    <mergeCell ref="B50:I50"/>
    <mergeCell ref="B47:I47"/>
    <mergeCell ref="B48:I48"/>
    <mergeCell ref="B49:I49"/>
    <mergeCell ref="I30:I31"/>
    <mergeCell ref="E30:E31"/>
    <mergeCell ref="F30:F31"/>
    <mergeCell ref="B45:I45"/>
    <mergeCell ref="B2:I5"/>
    <mergeCell ref="B6:I6"/>
    <mergeCell ref="F7:G7"/>
    <mergeCell ref="H7:I7"/>
    <mergeCell ref="C8:E8"/>
    <mergeCell ref="H30:H31"/>
    <mergeCell ref="H8:I8"/>
    <mergeCell ref="B12:I12"/>
    <mergeCell ref="G30:G31"/>
    <mergeCell ref="F8:G8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492" t="s">
        <v>57</v>
      </c>
      <c r="C2" s="493"/>
      <c r="D2" s="493"/>
      <c r="E2" s="493"/>
      <c r="F2" s="493"/>
      <c r="G2" s="493"/>
      <c r="H2" s="493"/>
      <c r="I2" s="494"/>
      <c r="J2" s="28"/>
    </row>
    <row r="3" spans="1:10" s="27" customFormat="1" ht="27" customHeight="1">
      <c r="A3" s="29"/>
      <c r="B3" s="495"/>
      <c r="C3" s="496"/>
      <c r="D3" s="496"/>
      <c r="E3" s="496"/>
      <c r="F3" s="496"/>
      <c r="G3" s="496"/>
      <c r="H3" s="496"/>
      <c r="I3" s="497"/>
      <c r="J3" s="28"/>
    </row>
    <row r="4" spans="1:10" s="27" customFormat="1" ht="27" customHeight="1">
      <c r="A4" s="29"/>
      <c r="B4" s="495"/>
      <c r="C4" s="496"/>
      <c r="D4" s="496"/>
      <c r="E4" s="496"/>
      <c r="F4" s="496"/>
      <c r="G4" s="496"/>
      <c r="H4" s="496"/>
      <c r="I4" s="497"/>
      <c r="J4" s="28"/>
    </row>
    <row r="5" spans="1:10" s="27" customFormat="1" ht="36" customHeight="1" thickBot="1">
      <c r="A5" s="29"/>
      <c r="B5" s="498"/>
      <c r="C5" s="499"/>
      <c r="D5" s="499"/>
      <c r="E5" s="499"/>
      <c r="F5" s="499"/>
      <c r="G5" s="499"/>
      <c r="H5" s="499"/>
      <c r="I5" s="500"/>
      <c r="J5" s="28"/>
    </row>
    <row r="6" spans="1:14" s="25" customFormat="1" ht="17.25" customHeight="1" thickBot="1">
      <c r="A6" s="26"/>
      <c r="B6" s="501" t="s">
        <v>51</v>
      </c>
      <c r="C6" s="502"/>
      <c r="D6" s="502"/>
      <c r="E6" s="502"/>
      <c r="F6" s="502"/>
      <c r="G6" s="502"/>
      <c r="H6" s="502"/>
      <c r="I6" s="503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04" t="s">
        <v>50</v>
      </c>
      <c r="G7" s="505"/>
      <c r="H7" s="506" t="str">
        <f>CONCATENATE('RI Claim'!H5,"-4")</f>
        <v>-4</v>
      </c>
      <c r="I7" s="507"/>
    </row>
    <row r="8" spans="1:10" s="51" customFormat="1" ht="22.5" customHeight="1" thickBot="1">
      <c r="A8" s="53"/>
      <c r="B8" s="90" t="s">
        <v>60</v>
      </c>
      <c r="C8" s="508">
        <f>'RI Claim'!C9</f>
        <v>0</v>
      </c>
      <c r="D8" s="508"/>
      <c r="E8" s="509"/>
      <c r="F8" s="526" t="s">
        <v>7</v>
      </c>
      <c r="G8" s="527"/>
      <c r="H8" s="512">
        <f>'RI Claim'!G9</f>
        <v>0</v>
      </c>
      <c r="I8" s="51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34" t="s">
        <v>71</v>
      </c>
      <c r="H10" s="535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514" t="s">
        <v>70</v>
      </c>
      <c r="C12" s="515"/>
      <c r="D12" s="515"/>
      <c r="E12" s="515"/>
      <c r="F12" s="515"/>
      <c r="G12" s="515"/>
      <c r="H12" s="515"/>
      <c r="I12" s="516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5.75" thickBot="1">
      <c r="B29" s="20"/>
      <c r="C29" s="19"/>
      <c r="D29" s="21"/>
      <c r="E29" s="531" t="s">
        <v>55</v>
      </c>
      <c r="F29" s="532"/>
      <c r="G29" s="532"/>
      <c r="H29" s="532"/>
      <c r="I29" s="533"/>
    </row>
    <row r="30" spans="2:9" ht="18.75" customHeight="1">
      <c r="B30" s="20"/>
      <c r="C30" s="19"/>
      <c r="D30" s="21"/>
      <c r="E30" s="524" t="s">
        <v>8</v>
      </c>
      <c r="F30" s="517" t="s">
        <v>66</v>
      </c>
      <c r="G30" s="517" t="s">
        <v>67</v>
      </c>
      <c r="H30" s="510" t="s">
        <v>61</v>
      </c>
      <c r="I30" s="522" t="s">
        <v>62</v>
      </c>
    </row>
    <row r="31" spans="2:9" ht="44.25" customHeight="1" thickBot="1">
      <c r="B31" s="20"/>
      <c r="C31" s="19"/>
      <c r="D31" s="21"/>
      <c r="E31" s="525"/>
      <c r="F31" s="518"/>
      <c r="G31" s="518"/>
      <c r="H31" s="511"/>
      <c r="I31" s="523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">
      <c r="B45" s="528" t="s">
        <v>44</v>
      </c>
      <c r="C45" s="529"/>
      <c r="D45" s="529"/>
      <c r="E45" s="529"/>
      <c r="F45" s="529"/>
      <c r="G45" s="529"/>
      <c r="H45" s="529"/>
      <c r="I45" s="530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9" t="s">
        <v>81</v>
      </c>
      <c r="C47" s="538"/>
      <c r="D47" s="538"/>
      <c r="E47" s="538"/>
      <c r="F47" s="538"/>
      <c r="G47" s="538"/>
      <c r="H47" s="538"/>
      <c r="I47" s="539"/>
    </row>
    <row r="48" spans="2:9" s="58" customFormat="1" ht="19.5" customHeight="1">
      <c r="B48" s="519" t="s">
        <v>85</v>
      </c>
      <c r="C48" s="520"/>
      <c r="D48" s="520"/>
      <c r="E48" s="520"/>
      <c r="F48" s="520"/>
      <c r="G48" s="520"/>
      <c r="H48" s="520"/>
      <c r="I48" s="521"/>
    </row>
    <row r="49" spans="2:9" s="58" customFormat="1" ht="19.5" customHeight="1">
      <c r="B49" s="519" t="s">
        <v>82</v>
      </c>
      <c r="C49" s="538"/>
      <c r="D49" s="538"/>
      <c r="E49" s="538"/>
      <c r="F49" s="538"/>
      <c r="G49" s="538"/>
      <c r="H49" s="538"/>
      <c r="I49" s="539"/>
    </row>
    <row r="50" spans="2:9" ht="15" customHeight="1">
      <c r="B50" s="519" t="s">
        <v>85</v>
      </c>
      <c r="C50" s="520"/>
      <c r="D50" s="520"/>
      <c r="E50" s="520"/>
      <c r="F50" s="520"/>
      <c r="G50" s="520"/>
      <c r="H50" s="520"/>
      <c r="I50" s="521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2.75">
      <c r="B53" s="4"/>
      <c r="C53" s="4"/>
      <c r="D53" s="14"/>
      <c r="E53" s="14"/>
      <c r="F53" s="14"/>
      <c r="G53" s="14"/>
      <c r="H53" s="15"/>
      <c r="I53" s="15"/>
    </row>
    <row r="54" spans="2:9" s="3" customFormat="1" ht="12.75">
      <c r="B54" s="2"/>
      <c r="C54" s="2"/>
      <c r="D54" s="14"/>
      <c r="E54" s="14"/>
      <c r="F54" s="14"/>
      <c r="G54" s="14"/>
      <c r="H54" s="13"/>
      <c r="I54" s="13"/>
    </row>
    <row r="55" spans="2:9" s="3" customFormat="1" ht="12.75">
      <c r="B55" s="2"/>
      <c r="C55" s="2"/>
      <c r="D55" s="12"/>
      <c r="E55" s="12"/>
      <c r="F55" s="12"/>
      <c r="G55" s="12"/>
      <c r="H55" s="11"/>
      <c r="I55" s="10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 hidden="1">
      <c r="B59" s="2"/>
      <c r="C59" s="2"/>
    </row>
    <row r="60" spans="2:8" ht="15.75" hidden="1" thickBot="1">
      <c r="B60" s="9"/>
      <c r="C60" s="9"/>
      <c r="H60" s="8" t="s">
        <v>41</v>
      </c>
    </row>
    <row r="61" spans="2:9" s="2" customFormat="1" ht="12.7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2.7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2.7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2.7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2.7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2.7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2.7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2.7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2.7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2.7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2.7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2.75" hidden="1">
      <c r="B72" s="3"/>
      <c r="C72" s="3"/>
      <c r="D72" s="4"/>
      <c r="E72" s="4"/>
      <c r="F72" s="4"/>
      <c r="G72" s="4"/>
      <c r="H72" s="3"/>
      <c r="I72" s="3"/>
    </row>
    <row r="73" spans="2:3" ht="15" hidden="1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</sheetData>
  <sheetProtection password="EB29" sheet="1" objects="1" scenarios="1" selectLockedCells="1"/>
  <mergeCells count="21">
    <mergeCell ref="E29:I29"/>
    <mergeCell ref="G10:H10"/>
    <mergeCell ref="E10:F10"/>
    <mergeCell ref="B50:I50"/>
    <mergeCell ref="B47:I47"/>
    <mergeCell ref="B48:I48"/>
    <mergeCell ref="B49:I49"/>
    <mergeCell ref="I30:I31"/>
    <mergeCell ref="E30:E31"/>
    <mergeCell ref="F30:F31"/>
    <mergeCell ref="B45:I45"/>
    <mergeCell ref="B2:I5"/>
    <mergeCell ref="B6:I6"/>
    <mergeCell ref="F7:G7"/>
    <mergeCell ref="H7:I7"/>
    <mergeCell ref="C8:E8"/>
    <mergeCell ref="H30:H31"/>
    <mergeCell ref="H8:I8"/>
    <mergeCell ref="B12:I12"/>
    <mergeCell ref="G30:G31"/>
    <mergeCell ref="F8:G8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492" t="s">
        <v>57</v>
      </c>
      <c r="C2" s="493"/>
      <c r="D2" s="493"/>
      <c r="E2" s="493"/>
      <c r="F2" s="493"/>
      <c r="G2" s="493"/>
      <c r="H2" s="493"/>
      <c r="I2" s="494"/>
      <c r="J2" s="28"/>
    </row>
    <row r="3" spans="1:10" s="27" customFormat="1" ht="27" customHeight="1">
      <c r="A3" s="29"/>
      <c r="B3" s="495"/>
      <c r="C3" s="496"/>
      <c r="D3" s="496"/>
      <c r="E3" s="496"/>
      <c r="F3" s="496"/>
      <c r="G3" s="496"/>
      <c r="H3" s="496"/>
      <c r="I3" s="497"/>
      <c r="J3" s="28"/>
    </row>
    <row r="4" spans="1:10" s="27" customFormat="1" ht="27" customHeight="1">
      <c r="A4" s="29"/>
      <c r="B4" s="495"/>
      <c r="C4" s="496"/>
      <c r="D4" s="496"/>
      <c r="E4" s="496"/>
      <c r="F4" s="496"/>
      <c r="G4" s="496"/>
      <c r="H4" s="496"/>
      <c r="I4" s="497"/>
      <c r="J4" s="28"/>
    </row>
    <row r="5" spans="1:10" s="27" customFormat="1" ht="36" customHeight="1" thickBot="1">
      <c r="A5" s="29"/>
      <c r="B5" s="498"/>
      <c r="C5" s="499"/>
      <c r="D5" s="499"/>
      <c r="E5" s="499"/>
      <c r="F5" s="499"/>
      <c r="G5" s="499"/>
      <c r="H5" s="499"/>
      <c r="I5" s="500"/>
      <c r="J5" s="28"/>
    </row>
    <row r="6" spans="1:14" s="25" customFormat="1" ht="17.25" customHeight="1" thickBot="1">
      <c r="A6" s="26"/>
      <c r="B6" s="501" t="s">
        <v>51</v>
      </c>
      <c r="C6" s="502"/>
      <c r="D6" s="502"/>
      <c r="E6" s="502"/>
      <c r="F6" s="502"/>
      <c r="G6" s="502"/>
      <c r="H6" s="502"/>
      <c r="I6" s="503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04" t="s">
        <v>50</v>
      </c>
      <c r="G7" s="505"/>
      <c r="H7" s="506" t="str">
        <f>CONCATENATE('RI Claim'!H5,"-5")</f>
        <v>-5</v>
      </c>
      <c r="I7" s="507"/>
    </row>
    <row r="8" spans="1:10" s="51" customFormat="1" ht="22.5" customHeight="1" thickBot="1">
      <c r="A8" s="53"/>
      <c r="B8" s="90" t="s">
        <v>60</v>
      </c>
      <c r="C8" s="508">
        <f>'RI Claim'!C9</f>
        <v>0</v>
      </c>
      <c r="D8" s="508"/>
      <c r="E8" s="509"/>
      <c r="F8" s="526" t="s">
        <v>7</v>
      </c>
      <c r="G8" s="527"/>
      <c r="H8" s="512">
        <f>'RI Claim'!G9</f>
        <v>0</v>
      </c>
      <c r="I8" s="51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34" t="s">
        <v>71</v>
      </c>
      <c r="H10" s="535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514" t="s">
        <v>70</v>
      </c>
      <c r="C12" s="515"/>
      <c r="D12" s="515"/>
      <c r="E12" s="515"/>
      <c r="F12" s="515"/>
      <c r="G12" s="515"/>
      <c r="H12" s="515"/>
      <c r="I12" s="516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5.75" thickBot="1">
      <c r="B29" s="20"/>
      <c r="C29" s="19"/>
      <c r="D29" s="21"/>
      <c r="E29" s="531" t="s">
        <v>55</v>
      </c>
      <c r="F29" s="532"/>
      <c r="G29" s="532"/>
      <c r="H29" s="532"/>
      <c r="I29" s="533"/>
    </row>
    <row r="30" spans="2:9" ht="18.75" customHeight="1">
      <c r="B30" s="20"/>
      <c r="C30" s="19"/>
      <c r="D30" s="21"/>
      <c r="E30" s="524" t="s">
        <v>8</v>
      </c>
      <c r="F30" s="517" t="s">
        <v>66</v>
      </c>
      <c r="G30" s="517" t="s">
        <v>67</v>
      </c>
      <c r="H30" s="510" t="s">
        <v>61</v>
      </c>
      <c r="I30" s="522" t="s">
        <v>62</v>
      </c>
    </row>
    <row r="31" spans="2:9" ht="44.25" customHeight="1" thickBot="1">
      <c r="B31" s="20"/>
      <c r="C31" s="19"/>
      <c r="D31" s="21"/>
      <c r="E31" s="525"/>
      <c r="F31" s="518"/>
      <c r="G31" s="518"/>
      <c r="H31" s="511"/>
      <c r="I31" s="523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">
      <c r="B45" s="528" t="s">
        <v>44</v>
      </c>
      <c r="C45" s="529"/>
      <c r="D45" s="529"/>
      <c r="E45" s="529"/>
      <c r="F45" s="529"/>
      <c r="G45" s="529"/>
      <c r="H45" s="529"/>
      <c r="I45" s="530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9" t="s">
        <v>78</v>
      </c>
      <c r="C47" s="520"/>
      <c r="D47" s="520"/>
      <c r="E47" s="520"/>
      <c r="F47" s="520"/>
      <c r="G47" s="520"/>
      <c r="H47" s="520"/>
      <c r="I47" s="521"/>
    </row>
    <row r="48" spans="2:9" s="58" customFormat="1" ht="19.5" customHeight="1">
      <c r="B48" s="519" t="s">
        <v>86</v>
      </c>
      <c r="C48" s="520"/>
      <c r="D48" s="520"/>
      <c r="E48" s="520"/>
      <c r="F48" s="520"/>
      <c r="G48" s="520"/>
      <c r="H48" s="520"/>
      <c r="I48" s="521"/>
    </row>
    <row r="49" spans="2:9" s="58" customFormat="1" ht="19.5" customHeight="1">
      <c r="B49" s="519" t="s">
        <v>80</v>
      </c>
      <c r="C49" s="520"/>
      <c r="D49" s="520"/>
      <c r="E49" s="520"/>
      <c r="F49" s="520"/>
      <c r="G49" s="520"/>
      <c r="H49" s="520"/>
      <c r="I49" s="521"/>
    </row>
    <row r="50" spans="2:9" ht="15" customHeight="1">
      <c r="B50" s="519" t="s">
        <v>86</v>
      </c>
      <c r="C50" s="520"/>
      <c r="D50" s="520"/>
      <c r="E50" s="520"/>
      <c r="F50" s="520"/>
      <c r="G50" s="520"/>
      <c r="H50" s="520"/>
      <c r="I50" s="521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2.75">
      <c r="B53" s="4"/>
      <c r="C53" s="4"/>
      <c r="D53" s="14"/>
      <c r="E53" s="14"/>
      <c r="F53" s="14"/>
      <c r="G53" s="14"/>
      <c r="H53" s="15"/>
      <c r="I53" s="15"/>
    </row>
    <row r="54" spans="2:9" s="3" customFormat="1" ht="12.75">
      <c r="B54" s="2"/>
      <c r="C54" s="2"/>
      <c r="D54" s="14"/>
      <c r="E54" s="14"/>
      <c r="F54" s="14"/>
      <c r="G54" s="14"/>
      <c r="H54" s="13"/>
      <c r="I54" s="13"/>
    </row>
    <row r="55" spans="2:9" s="3" customFormat="1" ht="12.75">
      <c r="B55" s="2"/>
      <c r="C55" s="2"/>
      <c r="D55" s="12"/>
      <c r="E55" s="12"/>
      <c r="F55" s="12"/>
      <c r="G55" s="12"/>
      <c r="H55" s="11"/>
      <c r="I55" s="10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 hidden="1">
      <c r="B59" s="2"/>
      <c r="C59" s="2"/>
    </row>
    <row r="60" spans="2:8" ht="15.75" hidden="1" thickBot="1">
      <c r="B60" s="9"/>
      <c r="C60" s="9"/>
      <c r="H60" s="8" t="s">
        <v>41</v>
      </c>
    </row>
    <row r="61" spans="2:9" s="2" customFormat="1" ht="12.7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2.7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2.7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2.7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2.7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2.7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2.7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2.7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2.7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2.7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2.7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2.75" hidden="1">
      <c r="B72" s="3"/>
      <c r="C72" s="3"/>
      <c r="D72" s="4"/>
      <c r="E72" s="4"/>
      <c r="F72" s="4"/>
      <c r="G72" s="4"/>
      <c r="H72" s="3"/>
      <c r="I72" s="3"/>
    </row>
    <row r="73" spans="2:3" ht="15" hidden="1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</sheetData>
  <sheetProtection password="EB29" sheet="1" objects="1" scenarios="1" selectLockedCells="1"/>
  <mergeCells count="21">
    <mergeCell ref="E29:I29"/>
    <mergeCell ref="G10:H10"/>
    <mergeCell ref="E10:F10"/>
    <mergeCell ref="B50:I50"/>
    <mergeCell ref="B47:I47"/>
    <mergeCell ref="B48:I48"/>
    <mergeCell ref="B49:I49"/>
    <mergeCell ref="I30:I31"/>
    <mergeCell ref="E30:E31"/>
    <mergeCell ref="F30:F31"/>
    <mergeCell ref="B45:I45"/>
    <mergeCell ref="B2:I5"/>
    <mergeCell ref="B6:I6"/>
    <mergeCell ref="F7:G7"/>
    <mergeCell ref="H7:I7"/>
    <mergeCell ref="C8:E8"/>
    <mergeCell ref="H30:H31"/>
    <mergeCell ref="H8:I8"/>
    <mergeCell ref="B12:I12"/>
    <mergeCell ref="G30:G31"/>
    <mergeCell ref="F8:G8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492" t="s">
        <v>57</v>
      </c>
      <c r="C2" s="493"/>
      <c r="D2" s="493"/>
      <c r="E2" s="493"/>
      <c r="F2" s="493"/>
      <c r="G2" s="493"/>
      <c r="H2" s="493"/>
      <c r="I2" s="494"/>
      <c r="J2" s="28"/>
    </row>
    <row r="3" spans="1:10" s="27" customFormat="1" ht="27" customHeight="1">
      <c r="A3" s="29"/>
      <c r="B3" s="495"/>
      <c r="C3" s="496"/>
      <c r="D3" s="496"/>
      <c r="E3" s="496"/>
      <c r="F3" s="496"/>
      <c r="G3" s="496"/>
      <c r="H3" s="496"/>
      <c r="I3" s="497"/>
      <c r="J3" s="28"/>
    </row>
    <row r="4" spans="1:10" s="27" customFormat="1" ht="27" customHeight="1">
      <c r="A4" s="29"/>
      <c r="B4" s="495"/>
      <c r="C4" s="496"/>
      <c r="D4" s="496"/>
      <c r="E4" s="496"/>
      <c r="F4" s="496"/>
      <c r="G4" s="496"/>
      <c r="H4" s="496"/>
      <c r="I4" s="497"/>
      <c r="J4" s="28"/>
    </row>
    <row r="5" spans="1:10" s="27" customFormat="1" ht="36" customHeight="1" thickBot="1">
      <c r="A5" s="29"/>
      <c r="B5" s="498"/>
      <c r="C5" s="499"/>
      <c r="D5" s="499"/>
      <c r="E5" s="499"/>
      <c r="F5" s="499"/>
      <c r="G5" s="499"/>
      <c r="H5" s="499"/>
      <c r="I5" s="500"/>
      <c r="J5" s="28"/>
    </row>
    <row r="6" spans="1:14" s="25" customFormat="1" ht="17.25" customHeight="1" thickBot="1">
      <c r="A6" s="26"/>
      <c r="B6" s="501" t="s">
        <v>51</v>
      </c>
      <c r="C6" s="502"/>
      <c r="D6" s="502"/>
      <c r="E6" s="502"/>
      <c r="F6" s="502"/>
      <c r="G6" s="502"/>
      <c r="H6" s="502"/>
      <c r="I6" s="503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04" t="s">
        <v>50</v>
      </c>
      <c r="G7" s="505"/>
      <c r="H7" s="506" t="str">
        <f>CONCATENATE('RI Claim'!H5,"-6")</f>
        <v>-6</v>
      </c>
      <c r="I7" s="507"/>
    </row>
    <row r="8" spans="1:10" s="51" customFormat="1" ht="22.5" customHeight="1" thickBot="1">
      <c r="A8" s="53"/>
      <c r="B8" s="90" t="s">
        <v>60</v>
      </c>
      <c r="C8" s="508">
        <f>'RI Claim'!C9</f>
        <v>0</v>
      </c>
      <c r="D8" s="508"/>
      <c r="E8" s="509"/>
      <c r="F8" s="526" t="s">
        <v>7</v>
      </c>
      <c r="G8" s="527"/>
      <c r="H8" s="512">
        <f>'RI Claim'!G9</f>
        <v>0</v>
      </c>
      <c r="I8" s="51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34" t="s">
        <v>71</v>
      </c>
      <c r="H10" s="535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514" t="s">
        <v>70</v>
      </c>
      <c r="C12" s="515"/>
      <c r="D12" s="515"/>
      <c r="E12" s="515"/>
      <c r="F12" s="515"/>
      <c r="G12" s="515"/>
      <c r="H12" s="515"/>
      <c r="I12" s="516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5.75" thickBot="1">
      <c r="B29" s="20"/>
      <c r="C29" s="19"/>
      <c r="D29" s="21"/>
      <c r="E29" s="531" t="s">
        <v>55</v>
      </c>
      <c r="F29" s="532"/>
      <c r="G29" s="532"/>
      <c r="H29" s="532"/>
      <c r="I29" s="533"/>
    </row>
    <row r="30" spans="2:9" ht="18.75" customHeight="1">
      <c r="B30" s="20"/>
      <c r="C30" s="19"/>
      <c r="D30" s="21"/>
      <c r="E30" s="524" t="s">
        <v>8</v>
      </c>
      <c r="F30" s="517" t="s">
        <v>66</v>
      </c>
      <c r="G30" s="517" t="s">
        <v>67</v>
      </c>
      <c r="H30" s="510" t="s">
        <v>61</v>
      </c>
      <c r="I30" s="522" t="s">
        <v>62</v>
      </c>
    </row>
    <row r="31" spans="2:9" ht="44.25" customHeight="1" thickBot="1">
      <c r="B31" s="20"/>
      <c r="C31" s="19"/>
      <c r="D31" s="21"/>
      <c r="E31" s="525"/>
      <c r="F31" s="518"/>
      <c r="G31" s="518"/>
      <c r="H31" s="511"/>
      <c r="I31" s="523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">
      <c r="B45" s="528" t="s">
        <v>44</v>
      </c>
      <c r="C45" s="529"/>
      <c r="D45" s="529"/>
      <c r="E45" s="529"/>
      <c r="F45" s="529"/>
      <c r="G45" s="529"/>
      <c r="H45" s="529"/>
      <c r="I45" s="530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9" t="s">
        <v>78</v>
      </c>
      <c r="C47" s="520"/>
      <c r="D47" s="520"/>
      <c r="E47" s="520"/>
      <c r="F47" s="520"/>
      <c r="G47" s="520"/>
      <c r="H47" s="520"/>
      <c r="I47" s="521"/>
    </row>
    <row r="48" spans="2:9" s="58" customFormat="1" ht="19.5" customHeight="1">
      <c r="B48" s="519" t="s">
        <v>87</v>
      </c>
      <c r="C48" s="520"/>
      <c r="D48" s="520"/>
      <c r="E48" s="520"/>
      <c r="F48" s="520"/>
      <c r="G48" s="520"/>
      <c r="H48" s="520"/>
      <c r="I48" s="521"/>
    </row>
    <row r="49" spans="2:9" s="58" customFormat="1" ht="19.5" customHeight="1">
      <c r="B49" s="519" t="s">
        <v>80</v>
      </c>
      <c r="C49" s="520"/>
      <c r="D49" s="520"/>
      <c r="E49" s="520"/>
      <c r="F49" s="520"/>
      <c r="G49" s="520"/>
      <c r="H49" s="520"/>
      <c r="I49" s="521"/>
    </row>
    <row r="50" spans="2:9" ht="15" customHeight="1">
      <c r="B50" s="519" t="s">
        <v>87</v>
      </c>
      <c r="C50" s="520"/>
      <c r="D50" s="520"/>
      <c r="E50" s="520"/>
      <c r="F50" s="520"/>
      <c r="G50" s="520"/>
      <c r="H50" s="520"/>
      <c r="I50" s="521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95" t="s">
        <v>90</v>
      </c>
    </row>
    <row r="52" s="16" customFormat="1" ht="6" customHeight="1"/>
    <row r="53" spans="2:9" s="2" customFormat="1" ht="12.75">
      <c r="B53" s="4"/>
      <c r="C53" s="4"/>
      <c r="D53" s="14"/>
      <c r="E53" s="14"/>
      <c r="F53" s="14"/>
      <c r="G53" s="14"/>
      <c r="H53" s="15"/>
      <c r="I53" s="15"/>
    </row>
    <row r="54" spans="2:9" s="3" customFormat="1" ht="12.75">
      <c r="B54" s="2"/>
      <c r="C54" s="2"/>
      <c r="D54" s="14"/>
      <c r="E54" s="14"/>
      <c r="F54" s="14"/>
      <c r="G54" s="14"/>
      <c r="H54" s="13"/>
      <c r="I54" s="13"/>
    </row>
    <row r="55" spans="2:9" s="3" customFormat="1" ht="12.75">
      <c r="B55" s="2"/>
      <c r="C55" s="2"/>
      <c r="D55" s="12"/>
      <c r="E55" s="12"/>
      <c r="F55" s="12"/>
      <c r="G55" s="12"/>
      <c r="H55" s="11"/>
      <c r="I55" s="10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 hidden="1">
      <c r="B59" s="2"/>
      <c r="C59" s="2"/>
    </row>
    <row r="60" spans="2:8" ht="15.75" hidden="1" thickBot="1">
      <c r="B60" s="9"/>
      <c r="C60" s="9"/>
      <c r="H60" s="8" t="s">
        <v>41</v>
      </c>
    </row>
    <row r="61" spans="2:9" s="2" customFormat="1" ht="12.7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2.7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2.7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2.7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2.7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2.7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2.7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2.7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2.7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2.7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2.7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2.75" hidden="1">
      <c r="B72" s="3"/>
      <c r="C72" s="3"/>
      <c r="D72" s="4"/>
      <c r="E72" s="4"/>
      <c r="F72" s="4"/>
      <c r="G72" s="4"/>
      <c r="H72" s="3"/>
      <c r="I72" s="3"/>
    </row>
    <row r="73" spans="2:3" ht="15" hidden="1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</sheetData>
  <sheetProtection password="EB29" sheet="1" objects="1" scenarios="1" selectLockedCells="1"/>
  <mergeCells count="21">
    <mergeCell ref="E29:I29"/>
    <mergeCell ref="G10:H10"/>
    <mergeCell ref="E10:F10"/>
    <mergeCell ref="B50:I50"/>
    <mergeCell ref="B47:I47"/>
    <mergeCell ref="B48:I48"/>
    <mergeCell ref="B49:I49"/>
    <mergeCell ref="I30:I31"/>
    <mergeCell ref="E30:E31"/>
    <mergeCell ref="F30:F31"/>
    <mergeCell ref="B45:I45"/>
    <mergeCell ref="B2:I5"/>
    <mergeCell ref="B6:I6"/>
    <mergeCell ref="F7:G7"/>
    <mergeCell ref="H7:I7"/>
    <mergeCell ref="C8:E8"/>
    <mergeCell ref="H30:H31"/>
    <mergeCell ref="H8:I8"/>
    <mergeCell ref="B12:I12"/>
    <mergeCell ref="G30:G31"/>
    <mergeCell ref="F8:G8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492" t="s">
        <v>57</v>
      </c>
      <c r="C2" s="493"/>
      <c r="D2" s="493"/>
      <c r="E2" s="493"/>
      <c r="F2" s="493"/>
      <c r="G2" s="493"/>
      <c r="H2" s="493"/>
      <c r="I2" s="494"/>
      <c r="J2" s="28"/>
    </row>
    <row r="3" spans="1:10" s="27" customFormat="1" ht="27" customHeight="1">
      <c r="A3" s="29"/>
      <c r="B3" s="495"/>
      <c r="C3" s="496"/>
      <c r="D3" s="496"/>
      <c r="E3" s="496"/>
      <c r="F3" s="496"/>
      <c r="G3" s="496"/>
      <c r="H3" s="496"/>
      <c r="I3" s="497"/>
      <c r="J3" s="28"/>
    </row>
    <row r="4" spans="1:10" s="27" customFormat="1" ht="27" customHeight="1">
      <c r="A4" s="29"/>
      <c r="B4" s="495"/>
      <c r="C4" s="496"/>
      <c r="D4" s="496"/>
      <c r="E4" s="496"/>
      <c r="F4" s="496"/>
      <c r="G4" s="496"/>
      <c r="H4" s="496"/>
      <c r="I4" s="497"/>
      <c r="J4" s="28"/>
    </row>
    <row r="5" spans="1:10" s="27" customFormat="1" ht="36" customHeight="1" thickBot="1">
      <c r="A5" s="29"/>
      <c r="B5" s="498"/>
      <c r="C5" s="499"/>
      <c r="D5" s="499"/>
      <c r="E5" s="499"/>
      <c r="F5" s="499"/>
      <c r="G5" s="499"/>
      <c r="H5" s="499"/>
      <c r="I5" s="500"/>
      <c r="J5" s="28"/>
    </row>
    <row r="6" spans="1:14" s="25" customFormat="1" ht="17.25" customHeight="1" thickBot="1">
      <c r="A6" s="26"/>
      <c r="B6" s="501" t="s">
        <v>51</v>
      </c>
      <c r="C6" s="502"/>
      <c r="D6" s="502"/>
      <c r="E6" s="502"/>
      <c r="F6" s="502"/>
      <c r="G6" s="502"/>
      <c r="H6" s="502"/>
      <c r="I6" s="503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04" t="s">
        <v>50</v>
      </c>
      <c r="G7" s="505"/>
      <c r="H7" s="506" t="str">
        <f>CONCATENATE('RI Claim'!H5,"-7")</f>
        <v>-7</v>
      </c>
      <c r="I7" s="507"/>
    </row>
    <row r="8" spans="1:10" s="51" customFormat="1" ht="22.5" customHeight="1" thickBot="1">
      <c r="A8" s="53"/>
      <c r="B8" s="90" t="s">
        <v>60</v>
      </c>
      <c r="C8" s="508">
        <f>'RI Claim'!C9</f>
        <v>0</v>
      </c>
      <c r="D8" s="508"/>
      <c r="E8" s="509"/>
      <c r="F8" s="526" t="s">
        <v>7</v>
      </c>
      <c r="G8" s="527"/>
      <c r="H8" s="512">
        <f>'RI Claim'!G9</f>
        <v>0</v>
      </c>
      <c r="I8" s="51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34" t="s">
        <v>71</v>
      </c>
      <c r="H10" s="535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514" t="s">
        <v>70</v>
      </c>
      <c r="C12" s="515"/>
      <c r="D12" s="515"/>
      <c r="E12" s="515"/>
      <c r="F12" s="515"/>
      <c r="G12" s="515"/>
      <c r="H12" s="515"/>
      <c r="I12" s="516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5.75" thickBot="1">
      <c r="B29" s="20"/>
      <c r="C29" s="19"/>
      <c r="D29" s="21"/>
      <c r="E29" s="531" t="s">
        <v>55</v>
      </c>
      <c r="F29" s="532"/>
      <c r="G29" s="532"/>
      <c r="H29" s="532"/>
      <c r="I29" s="533"/>
    </row>
    <row r="30" spans="2:9" ht="18.75" customHeight="1">
      <c r="B30" s="20"/>
      <c r="C30" s="19"/>
      <c r="D30" s="21"/>
      <c r="E30" s="524" t="s">
        <v>8</v>
      </c>
      <c r="F30" s="517" t="s">
        <v>66</v>
      </c>
      <c r="G30" s="517" t="s">
        <v>67</v>
      </c>
      <c r="H30" s="510" t="s">
        <v>61</v>
      </c>
      <c r="I30" s="522" t="s">
        <v>62</v>
      </c>
    </row>
    <row r="31" spans="2:9" ht="44.25" customHeight="1" thickBot="1">
      <c r="B31" s="20"/>
      <c r="C31" s="19"/>
      <c r="D31" s="21"/>
      <c r="E31" s="525"/>
      <c r="F31" s="518"/>
      <c r="G31" s="518"/>
      <c r="H31" s="511"/>
      <c r="I31" s="523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">
      <c r="B45" s="528" t="s">
        <v>44</v>
      </c>
      <c r="C45" s="529"/>
      <c r="D45" s="529"/>
      <c r="E45" s="529"/>
      <c r="F45" s="529"/>
      <c r="G45" s="529"/>
      <c r="H45" s="529"/>
      <c r="I45" s="530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9" t="s">
        <v>78</v>
      </c>
      <c r="C47" s="520"/>
      <c r="D47" s="520"/>
      <c r="E47" s="520"/>
      <c r="F47" s="520"/>
      <c r="G47" s="520"/>
      <c r="H47" s="520"/>
      <c r="I47" s="521"/>
    </row>
    <row r="48" spans="2:9" s="58" customFormat="1" ht="19.5" customHeight="1">
      <c r="B48" s="519" t="s">
        <v>88</v>
      </c>
      <c r="C48" s="520"/>
      <c r="D48" s="520"/>
      <c r="E48" s="520"/>
      <c r="F48" s="520"/>
      <c r="G48" s="520"/>
      <c r="H48" s="520"/>
      <c r="I48" s="521"/>
    </row>
    <row r="49" spans="2:9" s="58" customFormat="1" ht="19.5" customHeight="1">
      <c r="B49" s="519" t="s">
        <v>80</v>
      </c>
      <c r="C49" s="520"/>
      <c r="D49" s="520"/>
      <c r="E49" s="520"/>
      <c r="F49" s="520"/>
      <c r="G49" s="520"/>
      <c r="H49" s="520"/>
      <c r="I49" s="521"/>
    </row>
    <row r="50" spans="2:9" ht="15" customHeight="1">
      <c r="B50" s="519" t="s">
        <v>88</v>
      </c>
      <c r="C50" s="520"/>
      <c r="D50" s="520"/>
      <c r="E50" s="520"/>
      <c r="F50" s="520"/>
      <c r="G50" s="520"/>
      <c r="H50" s="520"/>
      <c r="I50" s="521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2.75">
      <c r="B53" s="4"/>
      <c r="C53" s="4"/>
      <c r="D53" s="14"/>
      <c r="E53" s="14"/>
      <c r="F53" s="14"/>
      <c r="G53" s="14"/>
      <c r="H53" s="15"/>
      <c r="I53" s="15"/>
    </row>
    <row r="54" spans="2:9" s="3" customFormat="1" ht="12.75">
      <c r="B54" s="2"/>
      <c r="C54" s="2"/>
      <c r="D54" s="14"/>
      <c r="E54" s="14"/>
      <c r="F54" s="14"/>
      <c r="G54" s="14"/>
      <c r="H54" s="13"/>
      <c r="I54" s="13"/>
    </row>
    <row r="55" spans="2:9" s="3" customFormat="1" ht="12.75">
      <c r="B55" s="2"/>
      <c r="C55" s="2"/>
      <c r="D55" s="12"/>
      <c r="E55" s="12"/>
      <c r="F55" s="12"/>
      <c r="G55" s="12"/>
      <c r="H55" s="11"/>
      <c r="I55" s="10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 hidden="1">
      <c r="B59" s="2"/>
      <c r="C59" s="2"/>
    </row>
    <row r="60" spans="2:8" ht="15.75" hidden="1" thickBot="1">
      <c r="B60" s="9"/>
      <c r="C60" s="9"/>
      <c r="H60" s="8" t="s">
        <v>41</v>
      </c>
    </row>
    <row r="61" spans="2:9" s="2" customFormat="1" ht="12.7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2.7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2.7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2.7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2.7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2.7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2.7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2.7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2.7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2.7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2.7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2.75" hidden="1">
      <c r="B72" s="3"/>
      <c r="C72" s="3"/>
      <c r="D72" s="4"/>
      <c r="E72" s="4"/>
      <c r="F72" s="4"/>
      <c r="G72" s="4"/>
      <c r="H72" s="3"/>
      <c r="I72" s="3"/>
    </row>
    <row r="73" spans="2:3" ht="15" hidden="1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</sheetData>
  <sheetProtection password="EB29" sheet="1" objects="1" scenarios="1" selectLockedCells="1"/>
  <mergeCells count="21">
    <mergeCell ref="E29:I29"/>
    <mergeCell ref="G10:H10"/>
    <mergeCell ref="E10:F10"/>
    <mergeCell ref="B50:I50"/>
    <mergeCell ref="B47:I47"/>
    <mergeCell ref="B48:I48"/>
    <mergeCell ref="B49:I49"/>
    <mergeCell ref="I30:I31"/>
    <mergeCell ref="E30:E31"/>
    <mergeCell ref="F30:F31"/>
    <mergeCell ref="B45:I45"/>
    <mergeCell ref="B2:I5"/>
    <mergeCell ref="B6:I6"/>
    <mergeCell ref="F7:G7"/>
    <mergeCell ref="H7:I7"/>
    <mergeCell ref="C8:E8"/>
    <mergeCell ref="H30:H31"/>
    <mergeCell ref="H8:I8"/>
    <mergeCell ref="B12:I12"/>
    <mergeCell ref="G30:G31"/>
    <mergeCell ref="F8:G8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421875" defaultRowHeight="15"/>
  <cols>
    <col min="1" max="1" width="1.421875" style="1" customWidth="1"/>
    <col min="2" max="2" width="44.00390625" style="1" customWidth="1"/>
    <col min="3" max="3" width="19.57421875" style="1" customWidth="1"/>
    <col min="4" max="4" width="17.57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492" t="s">
        <v>57</v>
      </c>
      <c r="C2" s="493"/>
      <c r="D2" s="493"/>
      <c r="E2" s="493"/>
      <c r="F2" s="493"/>
      <c r="G2" s="493"/>
      <c r="H2" s="493"/>
      <c r="I2" s="494"/>
      <c r="J2" s="28"/>
    </row>
    <row r="3" spans="1:10" s="27" customFormat="1" ht="27" customHeight="1">
      <c r="A3" s="29"/>
      <c r="B3" s="495"/>
      <c r="C3" s="496"/>
      <c r="D3" s="496"/>
      <c r="E3" s="496"/>
      <c r="F3" s="496"/>
      <c r="G3" s="496"/>
      <c r="H3" s="496"/>
      <c r="I3" s="497"/>
      <c r="J3" s="28"/>
    </row>
    <row r="4" spans="1:10" s="27" customFormat="1" ht="27" customHeight="1">
      <c r="A4" s="29"/>
      <c r="B4" s="495"/>
      <c r="C4" s="496"/>
      <c r="D4" s="496"/>
      <c r="E4" s="496"/>
      <c r="F4" s="496"/>
      <c r="G4" s="496"/>
      <c r="H4" s="496"/>
      <c r="I4" s="497"/>
      <c r="J4" s="28"/>
    </row>
    <row r="5" spans="1:10" s="27" customFormat="1" ht="36" customHeight="1" thickBot="1">
      <c r="A5" s="29"/>
      <c r="B5" s="498"/>
      <c r="C5" s="499"/>
      <c r="D5" s="499"/>
      <c r="E5" s="499"/>
      <c r="F5" s="499"/>
      <c r="G5" s="499"/>
      <c r="H5" s="499"/>
      <c r="I5" s="500"/>
      <c r="J5" s="28"/>
    </row>
    <row r="6" spans="1:14" s="25" customFormat="1" ht="17.25" customHeight="1" thickBot="1">
      <c r="A6" s="26"/>
      <c r="B6" s="501" t="s">
        <v>51</v>
      </c>
      <c r="C6" s="502"/>
      <c r="D6" s="502"/>
      <c r="E6" s="502"/>
      <c r="F6" s="502"/>
      <c r="G6" s="502"/>
      <c r="H6" s="502"/>
      <c r="I6" s="503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04" t="s">
        <v>50</v>
      </c>
      <c r="G7" s="505"/>
      <c r="H7" s="506" t="str">
        <f>CONCATENATE('RI Claim'!H5,"-8")</f>
        <v>-8</v>
      </c>
      <c r="I7" s="507"/>
    </row>
    <row r="8" spans="1:10" s="51" customFormat="1" ht="22.5" customHeight="1" thickBot="1">
      <c r="A8" s="53"/>
      <c r="B8" s="90" t="s">
        <v>60</v>
      </c>
      <c r="C8" s="508">
        <f>'RI Claim'!C9</f>
        <v>0</v>
      </c>
      <c r="D8" s="508"/>
      <c r="E8" s="509"/>
      <c r="F8" s="526" t="s">
        <v>7</v>
      </c>
      <c r="G8" s="527"/>
      <c r="H8" s="512">
        <f>'RI Claim'!G9</f>
        <v>0</v>
      </c>
      <c r="I8" s="513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6"/>
      <c r="F10" s="537"/>
      <c r="G10" s="534" t="s">
        <v>71</v>
      </c>
      <c r="H10" s="535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514" t="s">
        <v>70</v>
      </c>
      <c r="C12" s="515"/>
      <c r="D12" s="515"/>
      <c r="E12" s="515"/>
      <c r="F12" s="515"/>
      <c r="G12" s="515"/>
      <c r="H12" s="515"/>
      <c r="I12" s="516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5.75" thickBot="1">
      <c r="B29" s="20"/>
      <c r="C29" s="19"/>
      <c r="D29" s="21"/>
      <c r="E29" s="531" t="s">
        <v>55</v>
      </c>
      <c r="F29" s="532"/>
      <c r="G29" s="532"/>
      <c r="H29" s="532"/>
      <c r="I29" s="533"/>
    </row>
    <row r="30" spans="2:9" ht="18.75" customHeight="1">
      <c r="B30" s="20"/>
      <c r="C30" s="19"/>
      <c r="D30" s="21"/>
      <c r="E30" s="524" t="s">
        <v>8</v>
      </c>
      <c r="F30" s="517" t="s">
        <v>66</v>
      </c>
      <c r="G30" s="517" t="s">
        <v>67</v>
      </c>
      <c r="H30" s="510" t="s">
        <v>61</v>
      </c>
      <c r="I30" s="522" t="s">
        <v>62</v>
      </c>
    </row>
    <row r="31" spans="2:9" ht="44.25" customHeight="1" thickBot="1">
      <c r="B31" s="20"/>
      <c r="C31" s="19"/>
      <c r="D31" s="21"/>
      <c r="E31" s="525"/>
      <c r="F31" s="518"/>
      <c r="G31" s="518"/>
      <c r="H31" s="511"/>
      <c r="I31" s="523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">
      <c r="B45" s="528" t="s">
        <v>44</v>
      </c>
      <c r="C45" s="529"/>
      <c r="D45" s="529"/>
      <c r="E45" s="529"/>
      <c r="F45" s="529"/>
      <c r="G45" s="529"/>
      <c r="H45" s="529"/>
      <c r="I45" s="530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19" t="s">
        <v>78</v>
      </c>
      <c r="C47" s="538"/>
      <c r="D47" s="538"/>
      <c r="E47" s="538"/>
      <c r="F47" s="538"/>
      <c r="G47" s="538"/>
      <c r="H47" s="538"/>
      <c r="I47" s="539"/>
    </row>
    <row r="48" spans="2:9" s="58" customFormat="1" ht="19.5" customHeight="1">
      <c r="B48" s="519" t="s">
        <v>89</v>
      </c>
      <c r="C48" s="520"/>
      <c r="D48" s="520"/>
      <c r="E48" s="520"/>
      <c r="F48" s="520"/>
      <c r="G48" s="520"/>
      <c r="H48" s="520"/>
      <c r="I48" s="521"/>
    </row>
    <row r="49" spans="2:9" s="58" customFormat="1" ht="19.5" customHeight="1">
      <c r="B49" s="519" t="s">
        <v>80</v>
      </c>
      <c r="C49" s="538"/>
      <c r="D49" s="538"/>
      <c r="E49" s="538"/>
      <c r="F49" s="538"/>
      <c r="G49" s="538"/>
      <c r="H49" s="538"/>
      <c r="I49" s="539"/>
    </row>
    <row r="50" spans="2:9" ht="15" customHeight="1">
      <c r="B50" s="519" t="s">
        <v>89</v>
      </c>
      <c r="C50" s="520"/>
      <c r="D50" s="520"/>
      <c r="E50" s="520"/>
      <c r="F50" s="520"/>
      <c r="G50" s="520"/>
      <c r="H50" s="520"/>
      <c r="I50" s="521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2.75">
      <c r="B53" s="4"/>
      <c r="C53" s="4"/>
      <c r="D53" s="14"/>
      <c r="E53" s="14"/>
      <c r="F53" s="14"/>
      <c r="G53" s="14"/>
      <c r="H53" s="15"/>
      <c r="I53" s="15"/>
    </row>
    <row r="54" spans="2:9" s="3" customFormat="1" ht="12.75">
      <c r="B54" s="2"/>
      <c r="C54" s="2"/>
      <c r="D54" s="14"/>
      <c r="E54" s="14"/>
      <c r="F54" s="14"/>
      <c r="G54" s="14"/>
      <c r="H54" s="13"/>
      <c r="I54" s="13"/>
    </row>
    <row r="55" spans="2:9" s="3" customFormat="1" ht="12.75">
      <c r="B55" s="2"/>
      <c r="C55" s="2"/>
      <c r="D55" s="12"/>
      <c r="E55" s="12"/>
      <c r="F55" s="12"/>
      <c r="G55" s="12"/>
      <c r="H55" s="11"/>
      <c r="I55" s="10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 hidden="1">
      <c r="B59" s="2"/>
      <c r="C59" s="2"/>
    </row>
    <row r="60" spans="2:8" ht="15.75" hidden="1" thickBot="1">
      <c r="B60" s="9"/>
      <c r="C60" s="9"/>
      <c r="H60" s="8" t="s">
        <v>41</v>
      </c>
    </row>
    <row r="61" spans="2:9" s="2" customFormat="1" ht="12.7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2.7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2.7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2.7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2.7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2.7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2.7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2.7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2.7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2.7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2.7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2.75" hidden="1">
      <c r="B72" s="3"/>
      <c r="C72" s="3"/>
      <c r="D72" s="4"/>
      <c r="E72" s="4"/>
      <c r="F72" s="4"/>
      <c r="G72" s="4"/>
      <c r="H72" s="3"/>
      <c r="I72" s="3"/>
    </row>
    <row r="73" spans="2:3" ht="15" hidden="1">
      <c r="B73" s="2"/>
      <c r="C73" s="2"/>
    </row>
    <row r="74" spans="2:3" ht="15">
      <c r="B74" s="2"/>
      <c r="C74" s="2"/>
    </row>
    <row r="75" spans="2:3" ht="15">
      <c r="B75" s="2"/>
      <c r="C75" s="2"/>
    </row>
    <row r="76" spans="2:3" ht="15">
      <c r="B76" s="2"/>
      <c r="C76" s="2"/>
    </row>
    <row r="77" spans="2:3" ht="15">
      <c r="B77" s="2"/>
      <c r="C77" s="2"/>
    </row>
  </sheetData>
  <sheetProtection password="EB29" sheet="1" objects="1" scenarios="1" selectLockedCells="1"/>
  <mergeCells count="21">
    <mergeCell ref="E29:I29"/>
    <mergeCell ref="G10:H10"/>
    <mergeCell ref="E10:F10"/>
    <mergeCell ref="B50:I50"/>
    <mergeCell ref="B47:I47"/>
    <mergeCell ref="B48:I48"/>
    <mergeCell ref="B49:I49"/>
    <mergeCell ref="I30:I31"/>
    <mergeCell ref="E30:E31"/>
    <mergeCell ref="F30:F31"/>
    <mergeCell ref="B45:I45"/>
    <mergeCell ref="B2:I5"/>
    <mergeCell ref="B6:I6"/>
    <mergeCell ref="F7:G7"/>
    <mergeCell ref="H7:I7"/>
    <mergeCell ref="C8:E8"/>
    <mergeCell ref="H30:H31"/>
    <mergeCell ref="H8:I8"/>
    <mergeCell ref="B12:I12"/>
    <mergeCell ref="G30:G31"/>
    <mergeCell ref="F8:G8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Jeatt</dc:creator>
  <cp:keywords/>
  <dc:description/>
  <cp:lastModifiedBy>Chris Leary</cp:lastModifiedBy>
  <cp:lastPrinted>2015-12-04T16:54:01Z</cp:lastPrinted>
  <dcterms:created xsi:type="dcterms:W3CDTF">2013-09-05T18:04:44Z</dcterms:created>
  <dcterms:modified xsi:type="dcterms:W3CDTF">2019-06-03T17:53:10Z</dcterms:modified>
  <cp:category/>
  <cp:version/>
  <cp:contentType/>
  <cp:contentStatus/>
</cp:coreProperties>
</file>