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 &amp; P Manual - Current\2022 Manual - Change to 9 zones\RI Claim Forms and Collector Zone Summaries\"/>
    </mc:Choice>
  </mc:AlternateContent>
  <xr:revisionPtr revIDLastSave="0" documentId="8_{51F1930E-2530-479D-A34A-DC6CCD154C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im Form - Antifreeze" sheetId="1" r:id="rId1"/>
    <sheet name="RCF RI Premium Details" sheetId="2" r:id="rId2"/>
    <sheet name="Active RCFs" sheetId="4" r:id="rId3"/>
  </sheets>
  <definedNames>
    <definedName name="_xlnm._FilterDatabase" localSheetId="2" hidden="1">'Active RCFs'!$A$2:$I$293</definedName>
    <definedName name="_xlnm.Print_Area" localSheetId="0">'Claim Form - Antifreeze'!$B$2:$J$63</definedName>
    <definedName name="_xlnm.Print_Area" localSheetId="1">'RCF RI Premium Details'!$B$2:$J$34</definedName>
  </definedNames>
  <calcPr calcId="191029"/>
  <customWorkbookViews>
    <customWorkbookView name="Donna Chaffee - Personal View" guid="{B7F1C356-BD06-49C8-91F5-292B2E0B2E40}" mergeInterval="0" personalView="1" maximized="1" xWindow="1" yWindow="1" windowWidth="1440" windowHeight="647" activeSheetId="1" showComments="commIndAndComment"/>
    <customWorkbookView name="Wendy Jeatt - Personal View" guid="{1A2D9569-77C8-447E-9834-39A944DDF967}" mergeInterval="0" personalView="1" maximized="1" xWindow="1" yWindow="1" windowWidth="1846" windowHeight="6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G30" i="2" l="1"/>
  <c r="G34" i="2" s="1"/>
  <c r="J19" i="2"/>
  <c r="I19" i="2"/>
  <c r="J20" i="2"/>
  <c r="I20" i="2"/>
  <c r="J21" i="2"/>
  <c r="I21" i="2"/>
  <c r="I12" i="2"/>
  <c r="I29" i="2" l="1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J22" i="2"/>
  <c r="J18" i="2"/>
  <c r="I17" i="2"/>
  <c r="J17" i="2"/>
  <c r="J16" i="2"/>
  <c r="J15" i="2"/>
  <c r="J14" i="2"/>
  <c r="O13" i="2"/>
  <c r="J13" i="2"/>
  <c r="J12" i="2"/>
  <c r="J30" i="2" l="1"/>
  <c r="I15" i="2"/>
  <c r="I13" i="2"/>
  <c r="I22" i="2"/>
  <c r="I16" i="2"/>
  <c r="I18" i="2"/>
  <c r="I14" i="2"/>
  <c r="I30" i="2" l="1"/>
  <c r="I34" i="2" s="1"/>
  <c r="J34" i="2"/>
  <c r="J31" i="1" s="1"/>
  <c r="J47" i="1" l="1"/>
  <c r="F38" i="1"/>
  <c r="M23" i="1"/>
  <c r="H44" i="1"/>
  <c r="H43" i="1"/>
  <c r="H42" i="1"/>
  <c r="H41" i="1"/>
  <c r="H38" i="1"/>
  <c r="I14" i="1"/>
  <c r="J14" i="1" s="1"/>
  <c r="J40" i="1"/>
  <c r="M14" i="1"/>
  <c r="M40" i="1"/>
  <c r="I15" i="1"/>
  <c r="J15" i="1" s="1"/>
  <c r="J41" i="1"/>
  <c r="M15" i="1"/>
  <c r="M41" i="1"/>
  <c r="I16" i="1"/>
  <c r="J16" i="1" s="1"/>
  <c r="J42" i="1"/>
  <c r="M16" i="1"/>
  <c r="M42" i="1"/>
  <c r="I17" i="1"/>
  <c r="J17" i="1" s="1"/>
  <c r="J43" i="1"/>
  <c r="M17" i="1"/>
  <c r="M43" i="1"/>
  <c r="I18" i="1"/>
  <c r="J18" i="1" s="1"/>
  <c r="M18" i="1"/>
  <c r="M44" i="1"/>
  <c r="I19" i="1"/>
  <c r="J19" i="1" s="1"/>
  <c r="M19" i="1"/>
  <c r="I20" i="1"/>
  <c r="J20" i="1" s="1"/>
  <c r="J46" i="1"/>
  <c r="M20" i="1"/>
  <c r="I21" i="1"/>
  <c r="J21" i="1" s="1"/>
  <c r="M21" i="1"/>
  <c r="I22" i="1"/>
  <c r="J22" i="1" s="1"/>
  <c r="M22" i="1"/>
  <c r="I23" i="1"/>
  <c r="J23" i="1" s="1"/>
  <c r="I24" i="1"/>
  <c r="J24" i="1" s="1"/>
  <c r="M24" i="1"/>
  <c r="H46" i="1"/>
  <c r="F46" i="1"/>
  <c r="G46" i="1" s="1"/>
  <c r="H45" i="1"/>
  <c r="F45" i="1"/>
  <c r="G45" i="1" s="1"/>
  <c r="F44" i="1"/>
  <c r="G44" i="1" s="1"/>
  <c r="F43" i="1"/>
  <c r="G43" i="1" s="1"/>
  <c r="F42" i="1"/>
  <c r="G42" i="1" s="1"/>
  <c r="F41" i="1"/>
  <c r="G41" i="1" s="1"/>
  <c r="H40" i="1"/>
  <c r="F40" i="1"/>
  <c r="G40" i="1" s="1"/>
  <c r="M46" i="1"/>
  <c r="M45" i="1"/>
  <c r="M28" i="1"/>
  <c r="M27" i="1"/>
  <c r="M26" i="1"/>
  <c r="M25" i="1"/>
  <c r="M13" i="1"/>
  <c r="M39" i="1"/>
  <c r="M12" i="1"/>
  <c r="M38" i="1"/>
  <c r="I13" i="1"/>
  <c r="J13" i="1" s="1"/>
  <c r="J39" i="1" s="1"/>
  <c r="J29" i="1"/>
  <c r="I28" i="1"/>
  <c r="J28" i="1" s="1"/>
  <c r="I27" i="1"/>
  <c r="J27" i="1" s="1"/>
  <c r="I26" i="1"/>
  <c r="J26" i="1" s="1"/>
  <c r="I25" i="1"/>
  <c r="J25" i="1" s="1"/>
  <c r="I12" i="1"/>
  <c r="J12" i="1" s="1"/>
  <c r="J38" i="1" s="1"/>
  <c r="H39" i="1"/>
  <c r="F39" i="1"/>
  <c r="G39" i="1" s="1"/>
  <c r="E37" i="1"/>
  <c r="F37" i="1"/>
  <c r="G37" i="1"/>
  <c r="H37" i="1"/>
  <c r="I37" i="1"/>
  <c r="J37" i="1"/>
  <c r="J45" i="1"/>
  <c r="J44" i="1"/>
  <c r="H47" i="1"/>
  <c r="H30" i="1"/>
  <c r="F30" i="1"/>
  <c r="F47" i="1"/>
  <c r="G47" i="1" s="1"/>
  <c r="M29" i="1"/>
  <c r="M47" i="1" s="1"/>
  <c r="G38" i="1" l="1"/>
  <c r="H48" i="1"/>
  <c r="F48" i="1"/>
  <c r="J48" i="1"/>
  <c r="M48" i="1"/>
  <c r="J30" i="1"/>
  <c r="M30" i="1"/>
  <c r="G30" i="1" s="1"/>
  <c r="J32" i="1" l="1"/>
  <c r="J33" i="1" s="1"/>
  <c r="G48" i="1"/>
  <c r="J49" i="1"/>
  <c r="J50" i="1" s="1"/>
  <c r="J34" i="1" l="1"/>
</calcChain>
</file>

<file path=xl/sharedStrings.xml><?xml version="1.0" encoding="utf-8"?>
<sst xmlns="http://schemas.openxmlformats.org/spreadsheetml/2006/main" count="2405" uniqueCount="1756">
  <si>
    <t>Processor Name</t>
  </si>
  <si>
    <t>Mailing Address</t>
  </si>
  <si>
    <t>Postal Code</t>
  </si>
  <si>
    <t xml:space="preserve">Phone </t>
  </si>
  <si>
    <t>Zone</t>
  </si>
  <si>
    <t>Zone Rate</t>
  </si>
  <si>
    <t>TOTAL</t>
  </si>
  <si>
    <t>Subtotal</t>
  </si>
  <si>
    <t>5% GST</t>
  </si>
  <si>
    <t>Amount Claimed by Processor</t>
  </si>
  <si>
    <t>The detailed records which substantiate the information herein are available upon request.</t>
  </si>
  <si>
    <t>All Volumes must be reported in Litres (L)</t>
  </si>
  <si>
    <t>I certify that all of the information contained within this claim form is correct.</t>
  </si>
  <si>
    <t>Total</t>
  </si>
  <si>
    <t>Gross
Volume</t>
  </si>
  <si>
    <t>City and Province</t>
  </si>
  <si>
    <t>Date Received 
at Processor</t>
  </si>
  <si>
    <t>Adjusted
Volume</t>
  </si>
  <si>
    <t>Summary</t>
  </si>
  <si>
    <t>Prepared By</t>
  </si>
  <si>
    <t>Approved By</t>
  </si>
  <si>
    <t>GST #</t>
  </si>
  <si>
    <t>I further acknowledge that I have read, and agree to be bound by, the terms and conditions in to the Lubricating Oil Material Product Management Program 
Manual for Processors and Collectors.</t>
  </si>
  <si>
    <t>All Blue Sections Must Be Completed</t>
  </si>
  <si>
    <t>I understand the information in this report is subject to Desk Reviews, Field Reviews, and Compliance Reviews.</t>
  </si>
  <si>
    <t xml:space="preserve">I certify that, to the best of my knowledge, the materials included in this claim form were generated within British Columbia. </t>
  </si>
  <si>
    <t xml:space="preserve">I certify that, to the best of my knowledge, only eligible oil materials (as determined by BCUOMA from time to time) have been included in this claim form. </t>
  </si>
  <si>
    <t>I certify that, to the best of my knowledge, all processed materials have been sold for use in approved end uses (as determined by BCUOMA from time to time).</t>
  </si>
  <si>
    <t>BCUOMA GST NO. 89254 4701 RT0001</t>
  </si>
  <si>
    <t>BCUOMA1501A-P</t>
  </si>
  <si>
    <t>Used Antifreeze
Processor Return Incentive Claim Form</t>
  </si>
  <si>
    <t>Claim/Invoice #</t>
  </si>
  <si>
    <t>Reference #</t>
  </si>
  <si>
    <t>Collector Name</t>
  </si>
  <si>
    <t>Ensure that all Collector Zone Summary Forms are submitted.</t>
  </si>
  <si>
    <t>Approval and Date</t>
  </si>
  <si>
    <t>Full Name and Title</t>
  </si>
  <si>
    <t>Glycol
 Test %</t>
  </si>
  <si>
    <t>Registration #</t>
  </si>
  <si>
    <t>Used Antifreeze
RCF Collection Details</t>
  </si>
  <si>
    <t>RI Premium</t>
  </si>
  <si>
    <t>Business Name</t>
  </si>
  <si>
    <t>150 M &amp; S Tire &amp; Service Ltd.</t>
  </si>
  <si>
    <t>7 Mile Landfill and Recycling Center (RDMW)</t>
  </si>
  <si>
    <t>Recycling Center</t>
  </si>
  <si>
    <t>70 Mile House Eco-Depot (TNRD)</t>
  </si>
  <si>
    <t>Ace Automotive</t>
  </si>
  <si>
    <t>Alberni Chrysler Ltd.</t>
  </si>
  <si>
    <t>Alberni District Co-operative Association</t>
  </si>
  <si>
    <t>Retailer</t>
  </si>
  <si>
    <t>Alberni Valley Landfill (ACRD)</t>
  </si>
  <si>
    <t>Bulk Dealer</t>
  </si>
  <si>
    <t>Aldergrove Return-It Depot</t>
  </si>
  <si>
    <t>Arjun Esso</t>
  </si>
  <si>
    <t>A-Star Automotive Recycling Ltd.</t>
  </si>
  <si>
    <t>Lube Shop</t>
  </si>
  <si>
    <t>Blue River Eco-Depot (TNRD)</t>
  </si>
  <si>
    <t>Bowen Island Municipality Recycling Depot</t>
  </si>
  <si>
    <t>Brentwood Auto &amp; Metal Recyclers</t>
  </si>
  <si>
    <t>Bridgeview Marine Ltd.</t>
  </si>
  <si>
    <t>Burns Lake Automotive Supply Ltd. (Burns Lake)</t>
  </si>
  <si>
    <t>C M Klassen Holdings Inc.</t>
  </si>
  <si>
    <t>Campbell Mountain Landfill (RDOS)</t>
  </si>
  <si>
    <t>Campbell River Waste Management Centre (CXRD)</t>
  </si>
  <si>
    <t>Canadian Tire #360 (Prince George)</t>
  </si>
  <si>
    <t>Canadian Tire #363  (Fort St. John)</t>
  </si>
  <si>
    <t>Canadian Tire #466  (Duncan)</t>
  </si>
  <si>
    <t>Canadian Tire #488  (Port Alberni)</t>
  </si>
  <si>
    <t>Canadian Tire 631 (Smithers)</t>
  </si>
  <si>
    <t>Caron Horsefly Service Ltd (Race Trac Gas)</t>
  </si>
  <si>
    <t>Castle Fuels (2008) Inc. (100 Mile House)</t>
  </si>
  <si>
    <t>Castle Fuels (2008) Inc. (Cranbrook)</t>
  </si>
  <si>
    <t>Castle Fuels (2008) Inc. (Golden)</t>
  </si>
  <si>
    <t>Castle Fuels (2008) Inc. (Invermere)</t>
  </si>
  <si>
    <t>Castle Fuels (2008) Inc. (Kamloops)</t>
  </si>
  <si>
    <t>Castle Fuels (2008) Inc. (Salmon Arm)</t>
  </si>
  <si>
    <t>Chapman Motors Ltd.</t>
  </si>
  <si>
    <t>Chap's Auto Body</t>
  </si>
  <si>
    <t>Chetwynd Recycling &amp; Bottle Depot Ltd.</t>
  </si>
  <si>
    <t>Chilliwack Bottle Depot</t>
  </si>
  <si>
    <t>Chilliwack Ford Sales (1981) Ltd.</t>
  </si>
  <si>
    <t>Christina Lake Mechanical Ltd.</t>
  </si>
  <si>
    <t>Chuck's Auto Supply</t>
  </si>
  <si>
    <t>City of Burnaby Eco-Center</t>
  </si>
  <si>
    <t>Clair Downey Service</t>
  </si>
  <si>
    <t>Clearwater Eco-Depot (TNRD)</t>
  </si>
  <si>
    <t>Clinton Eco-Depot (TNRD)</t>
  </si>
  <si>
    <t>Columbia Diesel Ltd.</t>
  </si>
  <si>
    <t>Columbia Fuels (Sechelt)</t>
  </si>
  <si>
    <t>Columbia Fuels (Ucluelet) / Eagle Marine</t>
  </si>
  <si>
    <t>Comfort Welding Ltd.</t>
  </si>
  <si>
    <t>Comox Valley Harbour Authority</t>
  </si>
  <si>
    <t>Comox Valley Waste Management Centre - Cumberland (CXRD)</t>
  </si>
  <si>
    <t>Cortes Island Waste Management Center (CXRD)</t>
  </si>
  <si>
    <t>Courtenay Kia</t>
  </si>
  <si>
    <t>Cranbrook Depot (RDEK)</t>
  </si>
  <si>
    <t>Crofton Auto Service</t>
  </si>
  <si>
    <t>Cunningham's Enterprise Ltd.</t>
  </si>
  <si>
    <t>D.L. Recycling</t>
  </si>
  <si>
    <t>Dalex Auto Services</t>
  </si>
  <si>
    <t>Dave Landon Motors Ltd.</t>
  </si>
  <si>
    <t>Dawn's Service</t>
  </si>
  <si>
    <t>Day Auto Electric</t>
  </si>
  <si>
    <t>Dearborn Motors Ltd.</t>
  </si>
  <si>
    <t>Denham Ford BC Ltd. (2018)</t>
  </si>
  <si>
    <t>Denman Island Recycling Depot (CXRD)</t>
  </si>
  <si>
    <t>Derick's Automotive Services</t>
  </si>
  <si>
    <t>Desert Cardlock Fuel Services Ltd (Kelowna)</t>
  </si>
  <si>
    <t>Desert Cardlock Fuel Services Ltd (Williams Lake)</t>
  </si>
  <si>
    <t>Discovery Harbour Authority</t>
  </si>
  <si>
    <t>District of Summerland Landfill</t>
  </si>
  <si>
    <t>E.J. Klassen GM Motorcade</t>
  </si>
  <si>
    <t>Entire Automotive Services Ltd.</t>
  </si>
  <si>
    <t>Ernie's Used Auto Parts</t>
  </si>
  <si>
    <t>False Creek Fuels</t>
  </si>
  <si>
    <t>False Creek Harbour Authority</t>
  </si>
  <si>
    <t>Fisher Road Recycling</t>
  </si>
  <si>
    <t>Fleetwest Enterprises Ltd.</t>
  </si>
  <si>
    <t>Foothills Boulevard Regional Landfill (FFGRD)</t>
  </si>
  <si>
    <t>Fort St John Co-op Association (Fort St John - 100 Ave)</t>
  </si>
  <si>
    <t>Fort St John Co-op Association (Fort St John - 91 Ave)</t>
  </si>
  <si>
    <t>Fort St John Co-op Association (Prespatou)</t>
  </si>
  <si>
    <t>Four Rivers Co-op (Houston)</t>
  </si>
  <si>
    <t>Four Rivers Co-op (Prince George)</t>
  </si>
  <si>
    <t>Four Rivers Co-op (Quesnel)</t>
  </si>
  <si>
    <t>Four Rivers Co-op (Terrace Cardlock)</t>
  </si>
  <si>
    <t>Frank's Auto Repair</t>
  </si>
  <si>
    <t>Fraser Lake Automotive &amp; Recycling</t>
  </si>
  <si>
    <t>Fraser Lake AutoSense</t>
  </si>
  <si>
    <t>Fraser Valley Tireland</t>
  </si>
  <si>
    <t>Furney Distributing Limited</t>
  </si>
  <si>
    <t>G &amp; R Auto</t>
  </si>
  <si>
    <t>Gabriola Island Recycling Organization (GIRO)</t>
  </si>
  <si>
    <t>Gardner Chevrolet Oldsmobile Pontiac Buick</t>
  </si>
  <si>
    <t>Gartside Marine Engines Ltd</t>
  </si>
  <si>
    <t>Gary Young Agencies</t>
  </si>
  <si>
    <t>Geraco Industrial Supplies</t>
  </si>
  <si>
    <t>GFL Environmental Depot (Abbotsford)</t>
  </si>
  <si>
    <t>GFL Environmental Depot (Chemainus)</t>
  </si>
  <si>
    <t>GFL Environmental Depot (Duncan)</t>
  </si>
  <si>
    <t>GFL Environmental Depot (Grand Forks)</t>
  </si>
  <si>
    <t>GFL Environmental Depot (Nanaimo)</t>
  </si>
  <si>
    <t>GFL Environmental Depot (Victoria)</t>
  </si>
  <si>
    <t>GFL Environmental Liquids West</t>
  </si>
  <si>
    <t>Glacier Toyota</t>
  </si>
  <si>
    <t>Glenn's Import &amp; Domestic Auto Service</t>
  </si>
  <si>
    <t>Gold Automotive Ltd.</t>
  </si>
  <si>
    <t>Gold Bridge Transfer Station (SLRD)</t>
  </si>
  <si>
    <t>Gold River Waste Management Center (CXRD)</t>
  </si>
  <si>
    <t>Gold Trail Recycling Ltd</t>
  </si>
  <si>
    <t>Golden Landfill (CSRD)</t>
  </si>
  <si>
    <t>Great Canadian Oil Change (Chilliwack - Alexander Ave)</t>
  </si>
  <si>
    <t>Great Canadian Oil Change (Chilliwack - Vedder Rd)</t>
  </si>
  <si>
    <t>Great Canadian Oil Change (Courtenay)</t>
  </si>
  <si>
    <t>Great Canadian Oil Change (Cranbrook)</t>
  </si>
  <si>
    <t>Great Canadian Oil Change (Dawson Creek)</t>
  </si>
  <si>
    <t>Great Canadian Oil Change (Duncan - June 2016)</t>
  </si>
  <si>
    <t>Great Canadian Oil Change (Kelowna - Harvey Ave)</t>
  </si>
  <si>
    <t>Great Canadian Oil Change (Langford - Langford Pkwy)</t>
  </si>
  <si>
    <t>Great Canadian Oil Change (Langford - Millstream)</t>
  </si>
  <si>
    <t>Great Canadian Oil Change (Nanaimo - Island Hwy)</t>
  </si>
  <si>
    <t>Great Canadian Oil Change (Nanaimo - Metral Dr)</t>
  </si>
  <si>
    <t>Great Canadian Oil Change (Parksville)</t>
  </si>
  <si>
    <t>Great Canadian Oil Change (Penticton)</t>
  </si>
  <si>
    <t>Great Canadian Oil Change (Prince George - 15 Avenue)</t>
  </si>
  <si>
    <t>Great Canadian Oil Change (Prince George - Austin Rd)</t>
  </si>
  <si>
    <t>Great Canadian Oil Change (Squamish)</t>
  </si>
  <si>
    <t>Great Canadian Oil Change (Vernon - 27th Street)</t>
  </si>
  <si>
    <t>Great Canadian Oil Change (Vernon - Anderson Way)</t>
  </si>
  <si>
    <t>Great Canadian Oil Change (Victoria - Douglas St - Apr 2019)</t>
  </si>
  <si>
    <t>Great Canadian Oil Change (West Kelowna)</t>
  </si>
  <si>
    <t>Greendale Motors Ltd</t>
  </si>
  <si>
    <t>Greenwood Auto Centre Ltd.</t>
  </si>
  <si>
    <t>Greenwood Saw To Truck Repairs</t>
  </si>
  <si>
    <t>Gurton's Garage Ltd.</t>
  </si>
  <si>
    <t>Harris Mazda</t>
  </si>
  <si>
    <t>Hartland Landfill (CRD)</t>
  </si>
  <si>
    <t>Heffley Creek Eco-Depot (TNRD)</t>
  </si>
  <si>
    <t>Heiltsuk Environmental Services</t>
  </si>
  <si>
    <t>Highway 4 Auto Salvage</t>
  </si>
  <si>
    <t>Hilts Automotive</t>
  </si>
  <si>
    <t>Hudson's Hope Transfer Station (PRRD)</t>
  </si>
  <si>
    <t>Integra Tire Auto Center</t>
  </si>
  <si>
    <t>Interior Freight &amp; Bottle Depot Ltd.</t>
  </si>
  <si>
    <t>Ironwood Auto Technicians</t>
  </si>
  <si>
    <t>Island Hose &amp; Hydraulic (1994) Ltd.</t>
  </si>
  <si>
    <t>Island Solid Waste Management - Port Clements</t>
  </si>
  <si>
    <t>Island Solid Waste Management - Skidegate</t>
  </si>
  <si>
    <t>Island Tractor &amp; Supply</t>
  </si>
  <si>
    <t>Jepson Petroleum Ltd. (Mackenzie)</t>
  </si>
  <si>
    <t>Jepson Petroleum Ltd. (Prince George)</t>
  </si>
  <si>
    <t>Jepson Petroleum Ltd. (Quesnel)</t>
  </si>
  <si>
    <t>Jepson Petroleum Ltd. (Williams Lake)</t>
  </si>
  <si>
    <t>Jiffy Lube #1015 (Penticton)</t>
  </si>
  <si>
    <t>Jiffy Lube #1043 (West Kelowna)</t>
  </si>
  <si>
    <t>Jiffy Lube #1064 (Kelowna - Sexsmith Rd)</t>
  </si>
  <si>
    <t>Jiffy Lube #1075 (Victoria)</t>
  </si>
  <si>
    <t>Jiffy Lube #1078  (Salmon Arm)</t>
  </si>
  <si>
    <t>Jiffy Lube #1080 (Kelowna - Harvey Ave)</t>
  </si>
  <si>
    <t>Jiffy Lube #1088 (Richmond)</t>
  </si>
  <si>
    <t>Jiffy Lube #1090 (Chilliwack)</t>
  </si>
  <si>
    <t>JNR Auto Services</t>
  </si>
  <si>
    <t>Kal Tire (Kitimat)</t>
  </si>
  <si>
    <t>Kal Tire (Prince Rupert)</t>
  </si>
  <si>
    <t>Kenmac Parts</t>
  </si>
  <si>
    <t>Keremeos Transfer Station (RDOS)</t>
  </si>
  <si>
    <t>Kitasoo Band Council</t>
  </si>
  <si>
    <t>Lake City Ford Sales Ltd.</t>
  </si>
  <si>
    <t>Laketime Services</t>
  </si>
  <si>
    <t>Lasqueti Island Recycling Depot (qRD)</t>
  </si>
  <si>
    <t>Likely Landfill (CBRD)</t>
  </si>
  <si>
    <t>Lillooet Landfill (SLRD)</t>
  </si>
  <si>
    <t>Lil'wat Nation Public Works Yard</t>
  </si>
  <si>
    <t>Local Automotive Co. Ltd.</t>
  </si>
  <si>
    <t>Logan Lake Eco-Depot (TNRD)</t>
  </si>
  <si>
    <t>Louis Creek Eco-Depot (TNRD)</t>
  </si>
  <si>
    <t>Lower Nicola Eco-Depot (TNRD)</t>
  </si>
  <si>
    <t>Lytton Eco-Depot (TNRD)</t>
  </si>
  <si>
    <t>MacCarthy Motors Ltd</t>
  </si>
  <si>
    <t>Mackenzie Regional Landfill (FFGRD)</t>
  </si>
  <si>
    <t>McBride Regional Transfer Station (FFGRD)</t>
  </si>
  <si>
    <t>Mertin Pontiac Buick</t>
  </si>
  <si>
    <t>Method Marine Supply Co. Ltd</t>
  </si>
  <si>
    <t>Mission Recycling Depot</t>
  </si>
  <si>
    <t>Mr. Lube #177 (Courtenay/Comox)</t>
  </si>
  <si>
    <t>Mr. Lube #236 (West Kelowna)</t>
  </si>
  <si>
    <t>Mr. Lube #6 (Victoria - Douglas St)</t>
  </si>
  <si>
    <t>Mr. Lube #8 (Kamloops - Briar Ave)</t>
  </si>
  <si>
    <t>Mr. Lube #93 (Nanaimo)</t>
  </si>
  <si>
    <t>Mr. Quick Lube &amp; Oil (Prince George - George Street)</t>
  </si>
  <si>
    <t>Mr. Quick Lube &amp; Oil (Prince George - Hart Hwy)</t>
  </si>
  <si>
    <t>NAPA Auto Parts (Nakusp)</t>
  </si>
  <si>
    <t>NAPA Auto Parts (Pemberton)</t>
  </si>
  <si>
    <t>NAPA Auto Parts (Port Hardy)</t>
  </si>
  <si>
    <t>Nazko Landfill (CBRD)</t>
  </si>
  <si>
    <t>Nelson Leafs Recycling Center</t>
  </si>
  <si>
    <t>Norris Oil Sales Ltd.</t>
  </si>
  <si>
    <t>North Island Lube Ltd.</t>
  </si>
  <si>
    <t>O'Connor Chrysler</t>
  </si>
  <si>
    <t>OK Tire &amp; Auto Service (Terrace)</t>
  </si>
  <si>
    <t>OK Tire (Prince George)</t>
  </si>
  <si>
    <t>OK Tire (Trail)</t>
  </si>
  <si>
    <t>OK Tire Store (Chilliwack) Ltd.</t>
  </si>
  <si>
    <t>Oliver Landfill (RDOS)</t>
  </si>
  <si>
    <t>P &amp; H Supplies Ltd.</t>
  </si>
  <si>
    <t>Pacific Chevrolet</t>
  </si>
  <si>
    <t>Parksville Petro-Canada (2016)</t>
  </si>
  <si>
    <t>Peace Country Petroleum Sales Ltd. (Dawson Creek)</t>
  </si>
  <si>
    <t>Petro-Canada (Prince Rupert - Marina)</t>
  </si>
  <si>
    <t>Petro-Canada (Smithers)</t>
  </si>
  <si>
    <t>Petro-Canada (Stewart)</t>
  </si>
  <si>
    <t>Petro-Canada (Terrace)</t>
  </si>
  <si>
    <t>Polar Park Auto (Napa 8740)</t>
  </si>
  <si>
    <t>Port Alberni Marine Fuels and Services</t>
  </si>
  <si>
    <t>Prince George Truck &amp; Equipment</t>
  </si>
  <si>
    <t>Princeton Landfill</t>
  </si>
  <si>
    <t>Quality Brake &amp; Muffler 2005 Ltd.</t>
  </si>
  <si>
    <t>Quinn Street Regional Recycle Depot (FFGRD)</t>
  </si>
  <si>
    <t>Race Rocks Automotive</t>
  </si>
  <si>
    <t>Rainbow Chrysler Dodge Jeep Ltd.</t>
  </si>
  <si>
    <t>Revelstoke Refuse Disposal Facility (CSRD)</t>
  </si>
  <si>
    <t>Rice Toyota Courtenay</t>
  </si>
  <si>
    <t>Richmond Recycling Depot</t>
  </si>
  <si>
    <t>Ridge Meadows Recycling Society</t>
  </si>
  <si>
    <t>Riverside Repairs</t>
  </si>
  <si>
    <t>Rod's Repair Shop</t>
  </si>
  <si>
    <t>S M D Automotive Ltd.</t>
  </si>
  <si>
    <t>Salmon Arm Landfill (CSRD)</t>
  </si>
  <si>
    <t>Savona Eco-Depot (TNRD)</t>
  </si>
  <si>
    <t>Sayward Public Works (CXRD)</t>
  </si>
  <si>
    <t>Seeco Automotive</t>
  </si>
  <si>
    <t>Semiahmoo Bottle Depot</t>
  </si>
  <si>
    <t>Sherwood's Auto Parts</t>
  </si>
  <si>
    <t>Shortstop Auto Service / Big O Tire</t>
  </si>
  <si>
    <t>Smith Fuel Services Ltd.</t>
  </si>
  <si>
    <t>South Thompson Eco-Depot (TNRD)</t>
  </si>
  <si>
    <t>South Van Bottle Depot</t>
  </si>
  <si>
    <t>Spences Bridge Eco-Depot (TNRD)</t>
  </si>
  <si>
    <t>Sullivan Motor Products</t>
  </si>
  <si>
    <t>Sunshine Disposal and Recycling</t>
  </si>
  <si>
    <t>Surfside Automotive</t>
  </si>
  <si>
    <t>T2 Market Recycling</t>
  </si>
  <si>
    <t>Tahsis Waste Management Center (CXRD)</t>
  </si>
  <si>
    <t>Takla Nation Eco-Depot</t>
  </si>
  <si>
    <t>Terrace Motors Ltd</t>
  </si>
  <si>
    <t>Thorsen Creek Recycling Center (CCRD)</t>
  </si>
  <si>
    <t>TLC Automotive Services Ltd.</t>
  </si>
  <si>
    <t>Tofino Harbour Authority</t>
  </si>
  <si>
    <t>Town of Osoyoos Sanitary Landfill</t>
  </si>
  <si>
    <t>Triton Automotive and Industrial Ltd (NAPA)</t>
  </si>
  <si>
    <t>Tsehum Harbour Authority - Tenants Only</t>
  </si>
  <si>
    <t>Valemount Regional Transfer Station (FFGRD)</t>
  </si>
  <si>
    <t>Vancouver Landfill (MVRD)</t>
  </si>
  <si>
    <t>Vanway Regional Transfer Station (FFGRD)</t>
  </si>
  <si>
    <t>V-Echo Restorations</t>
  </si>
  <si>
    <t>Village of Port Alice Recycling Facility</t>
  </si>
  <si>
    <t>Walker's Repair Centre Ltd.</t>
  </si>
  <si>
    <t>West Chilcotin Landfill (CBRD)</t>
  </si>
  <si>
    <t>Westwold Eco-Depot (TNRD)</t>
  </si>
  <si>
    <t>Wide Sky Disposal</t>
  </si>
  <si>
    <t>Williamson Automotive</t>
  </si>
  <si>
    <t>Wolverine Auto Parts &amp; Service</t>
  </si>
  <si>
    <t>Woz Mechanical Ltd.</t>
  </si>
  <si>
    <t xml:space="preserve">Postal Code: </t>
  </si>
  <si>
    <t>Collector 
Name</t>
  </si>
  <si>
    <t>Collector Zone
Summary #</t>
  </si>
  <si>
    <t>RCF Collection 
Docket #</t>
  </si>
  <si>
    <t>Date of Collection (MM-DD-YY)</t>
  </si>
  <si>
    <t>RCF Location Name
(Select from the list)</t>
  </si>
  <si>
    <t>% of Product 
Consumer Drop Off</t>
  </si>
  <si>
    <t>RCF - RI Premium</t>
  </si>
  <si>
    <t>Sub-Total</t>
  </si>
  <si>
    <t xml:space="preserve">Orange cells have formula's </t>
  </si>
  <si>
    <t>Bottom 3 lines in Purple are for entering summary details from the Collectors' Collector Zone Summary</t>
  </si>
  <si>
    <t>Sub Total</t>
  </si>
  <si>
    <t>District of Tumbler Ridge</t>
  </si>
  <si>
    <t>Great Canadian Oil Change (Lake Country)</t>
  </si>
  <si>
    <t>JOMA Environmental Ltd</t>
  </si>
  <si>
    <t>MTB Auto Service</t>
  </si>
  <si>
    <t>North Shore Recycling and Waste Centre</t>
  </si>
  <si>
    <t>Port Hardy Harbour Authority</t>
  </si>
  <si>
    <t>Tahltan Band</t>
  </si>
  <si>
    <t>United Boulevard Recycling and Waste Centre</t>
  </si>
  <si>
    <t>Big O Tires Westbank</t>
  </si>
  <si>
    <t>Take 5 Oil Change</t>
  </si>
  <si>
    <t>Fisherman's Harbour</t>
  </si>
  <si>
    <t>City</t>
  </si>
  <si>
    <t>10 Settlers Place</t>
  </si>
  <si>
    <t>150 Mile House</t>
  </si>
  <si>
    <t>V0K 2G0</t>
  </si>
  <si>
    <t>+1 250 296 4116</t>
  </si>
  <si>
    <t>16 km West of Port McNeill on Highway 19</t>
  </si>
  <si>
    <t>Port McNeill</t>
  </si>
  <si>
    <t>V0N 2R0</t>
  </si>
  <si>
    <t>+1 250 949 1681</t>
  </si>
  <si>
    <t>3061 N Bonaparte Road</t>
  </si>
  <si>
    <t>70 Mile House</t>
  </si>
  <si>
    <t>V2C 2A9</t>
  </si>
  <si>
    <t>+1 250 377 8673</t>
  </si>
  <si>
    <t>4685 Dundalk Road S</t>
  </si>
  <si>
    <t>Port Alberni</t>
  </si>
  <si>
    <t>V9Y 8P2</t>
  </si>
  <si>
    <t>+1 250 723 3130</t>
  </si>
  <si>
    <t>2611 Port Alberni Highway</t>
  </si>
  <si>
    <t>+1 833 897 9739</t>
  </si>
  <si>
    <t>4885 Beaver Creek Road</t>
  </si>
  <si>
    <t>V9Y 7E1</t>
  </si>
  <si>
    <t>+1 250 723 2831</t>
  </si>
  <si>
    <t>7080 McCoy Lake Road</t>
  </si>
  <si>
    <t>V9Y 2E3</t>
  </si>
  <si>
    <t>+1 250 723 1059</t>
  </si>
  <si>
    <t>27482 Fraser Hwy</t>
  </si>
  <si>
    <t>Aldergrove</t>
  </si>
  <si>
    <t>V4W 3N5</t>
  </si>
  <si>
    <t>+1 604 856 2992</t>
  </si>
  <si>
    <t>3210 Smith Drive</t>
  </si>
  <si>
    <t>Armstrong</t>
  </si>
  <si>
    <t>V0E 1B1</t>
  </si>
  <si>
    <t>+1 250 546 3772</t>
  </si>
  <si>
    <t>2782 Cessna Road</t>
  </si>
  <si>
    <t>Prince George</t>
  </si>
  <si>
    <t>V2N 2H8</t>
  </si>
  <si>
    <t>+1 250 963 3211</t>
  </si>
  <si>
    <t>448 Industrial Ave E</t>
  </si>
  <si>
    <t>Penticton</t>
  </si>
  <si>
    <t>V2A 3J1</t>
  </si>
  <si>
    <t>+1 250 490 0567</t>
  </si>
  <si>
    <t>2110-1920 Old Okanagan Hwy</t>
  </si>
  <si>
    <t>Westbank</t>
  </si>
  <si>
    <t>V4T 3K6</t>
  </si>
  <si>
    <t>+1 250 769 5909</t>
  </si>
  <si>
    <t>3900 Drinkwater Road</t>
  </si>
  <si>
    <t>Duncan</t>
  </si>
  <si>
    <t>V9L 6P2</t>
  </si>
  <si>
    <t>+1 250 746 2540</t>
  </si>
  <si>
    <t>5889 Blueberry Road</t>
  </si>
  <si>
    <t>Blue River</t>
  </si>
  <si>
    <t>V0E 1J0</t>
  </si>
  <si>
    <t>1063 Mt Gardner Rd</t>
  </si>
  <si>
    <t>Bowen Island</t>
  </si>
  <si>
    <t>V0N 1G2</t>
  </si>
  <si>
    <t>+1 604 947 2255</t>
  </si>
  <si>
    <t>7481 West Saanich Road</t>
  </si>
  <si>
    <t>Saanichton</t>
  </si>
  <si>
    <t>V8M 1R7</t>
  </si>
  <si>
    <t>+1 250 665 7282</t>
  </si>
  <si>
    <t>6435 River Rd</t>
  </si>
  <si>
    <t>Delta</t>
  </si>
  <si>
    <t>V4K 4E2</t>
  </si>
  <si>
    <t>+1 604 946 8566</t>
  </si>
  <si>
    <t>98 Francois Lake Drive</t>
  </si>
  <si>
    <t>Burns Lake</t>
  </si>
  <si>
    <t>V0J 1E0</t>
  </si>
  <si>
    <t>+1 250 692 7565</t>
  </si>
  <si>
    <t>30586 Matsqui Place</t>
  </si>
  <si>
    <t>Abbotsford</t>
  </si>
  <si>
    <t>V2T 6L4</t>
  </si>
  <si>
    <t>+1 604 850 5650</t>
  </si>
  <si>
    <t>1765 Reservoir Road</t>
  </si>
  <si>
    <t>V2A 8T3</t>
  </si>
  <si>
    <t>+1 250 492 2907</t>
  </si>
  <si>
    <t>6700 Argonaut Road</t>
  </si>
  <si>
    <t>Campbell River</t>
  </si>
  <si>
    <t>V9W 1R7</t>
  </si>
  <si>
    <t>+1 250 336 8083</t>
  </si>
  <si>
    <t>5008 Domano Blvd</t>
  </si>
  <si>
    <t>V2N 4V8</t>
  </si>
  <si>
    <t>+1 250 964 8258</t>
  </si>
  <si>
    <t>Fort St. John</t>
  </si>
  <si>
    <t>+1 250 787 1142</t>
  </si>
  <si>
    <t>2929 Green Road</t>
  </si>
  <si>
    <t>V9L 0C1</t>
  </si>
  <si>
    <t>+1 250 748 0161</t>
  </si>
  <si>
    <t>101-3550 Johnston Road</t>
  </si>
  <si>
    <t>V9Y 7W8</t>
  </si>
  <si>
    <t>+1 250 720 0085</t>
  </si>
  <si>
    <t>3221 Highway 16</t>
  </si>
  <si>
    <t>Smithers</t>
  </si>
  <si>
    <t>V0J 2N0</t>
  </si>
  <si>
    <t>+1 250 847 3117</t>
  </si>
  <si>
    <t>5753 Horsefly Road</t>
  </si>
  <si>
    <t>Horsefly</t>
  </si>
  <si>
    <t>V0L 1L0</t>
  </si>
  <si>
    <t>+1 250 620 3447</t>
  </si>
  <si>
    <t>380 Exeter Road</t>
  </si>
  <si>
    <t>100 Mile House</t>
  </si>
  <si>
    <t>V0K 2E0</t>
  </si>
  <si>
    <t>+1 250 395 3818</t>
  </si>
  <si>
    <t>1814 Theatre Road</t>
  </si>
  <si>
    <t>Cranbrook</t>
  </si>
  <si>
    <t>V1C 7G1</t>
  </si>
  <si>
    <t>+1 250 426 6669</t>
  </si>
  <si>
    <t>820 10th Avenue N</t>
  </si>
  <si>
    <t>Golden</t>
  </si>
  <si>
    <t>V0A 1H0</t>
  </si>
  <si>
    <t>+1 250 344 6161</t>
  </si>
  <si>
    <t>410 Panorama Drive</t>
  </si>
  <si>
    <t>Invermere</t>
  </si>
  <si>
    <t>V0A 1K7</t>
  </si>
  <si>
    <t>+1 250 342 9915</t>
  </si>
  <si>
    <t>1639 Trans-Canada Highway East</t>
  </si>
  <si>
    <t>Kamloops</t>
  </si>
  <si>
    <t>V2C 3Z5</t>
  </si>
  <si>
    <t>+1 250 372 5035</t>
  </si>
  <si>
    <t>4941 46 Avenue SE</t>
  </si>
  <si>
    <t>Salmon Arm</t>
  </si>
  <si>
    <t>V1E 2W1</t>
  </si>
  <si>
    <t>+1 250 832 3108</t>
  </si>
  <si>
    <t>Surrey</t>
  </si>
  <si>
    <t>+1 604 432 6200</t>
  </si>
  <si>
    <t>1040 Chapman Road</t>
  </si>
  <si>
    <t>Cobble Hill</t>
  </si>
  <si>
    <t>V0R 1L7</t>
  </si>
  <si>
    <t>+1 250 743 3744</t>
  </si>
  <si>
    <t>655 North Mackenzie Ave</t>
  </si>
  <si>
    <t>Williams Lake</t>
  </si>
  <si>
    <t>V2G 1N9</t>
  </si>
  <si>
    <t>+1 250 398 8116</t>
  </si>
  <si>
    <t>4824 54th Street</t>
  </si>
  <si>
    <t>Chetwynd</t>
  </si>
  <si>
    <t>V0C 1J0</t>
  </si>
  <si>
    <t>+1 250 788 1111</t>
  </si>
  <si>
    <t>2-45934 Tretheway Avenue</t>
  </si>
  <si>
    <t>Chilliwack</t>
  </si>
  <si>
    <t>V2P 1K5</t>
  </si>
  <si>
    <t>+1 604 792 9572</t>
  </si>
  <si>
    <t>45681 Yale Road</t>
  </si>
  <si>
    <t>V2P 2N1</t>
  </si>
  <si>
    <t>+1 604 792 1361</t>
  </si>
  <si>
    <t>1600 Highway 3</t>
  </si>
  <si>
    <t>Christina Lake</t>
  </si>
  <si>
    <t>V0H 1E0</t>
  </si>
  <si>
    <t>+1 250 447 6288</t>
  </si>
  <si>
    <t>861 S. MacKenzie Avenue</t>
  </si>
  <si>
    <t>V2G 3X8</t>
  </si>
  <si>
    <t>+1 250 398 7012</t>
  </si>
  <si>
    <t>4855 Still Creek Drive</t>
  </si>
  <si>
    <t>Burnaby</t>
  </si>
  <si>
    <t>V5C 5V1</t>
  </si>
  <si>
    <t>+1 604 294 7972</t>
  </si>
  <si>
    <t>9429 Canora Road</t>
  </si>
  <si>
    <t>Sidney</t>
  </si>
  <si>
    <t>V8L 1P2</t>
  </si>
  <si>
    <t>+1 250 656 2921</t>
  </si>
  <si>
    <t>290 Road 2A FSR</t>
  </si>
  <si>
    <t>Clearwater</t>
  </si>
  <si>
    <t>V0E 1N0</t>
  </si>
  <si>
    <t>5 Boyd Pit Road</t>
  </si>
  <si>
    <t>Clinton</t>
  </si>
  <si>
    <t>V0K 1K0</t>
  </si>
  <si>
    <t>911 11th Avenue North</t>
  </si>
  <si>
    <t>+1 250 344 6647</t>
  </si>
  <si>
    <t>5812 Sechelt Inlet Road</t>
  </si>
  <si>
    <t>Sechelt</t>
  </si>
  <si>
    <t>V0N 3A3</t>
  </si>
  <si>
    <t>+1 604 885 9621</t>
  </si>
  <si>
    <t>1231 Eber Road</t>
  </si>
  <si>
    <t>Ucluelet</t>
  </si>
  <si>
    <t>V0R 3A0</t>
  </si>
  <si>
    <t>+1 250 726 4262</t>
  </si>
  <si>
    <t>120 Collins Street</t>
  </si>
  <si>
    <t>Creston</t>
  </si>
  <si>
    <t>V0B 1G0</t>
  </si>
  <si>
    <t>+1 250 428 7464</t>
  </si>
  <si>
    <t>121 Port Augusta Street</t>
  </si>
  <si>
    <t>Comox</t>
  </si>
  <si>
    <t>V8N 6H8</t>
  </si>
  <si>
    <t>+1 250 339 6041</t>
  </si>
  <si>
    <t>3699 Bevan Road</t>
  </si>
  <si>
    <t>Cumberland</t>
  </si>
  <si>
    <t>V0R 1S0</t>
  </si>
  <si>
    <t>1300 Squirrel Cove Road</t>
  </si>
  <si>
    <t>Cortes Island</t>
  </si>
  <si>
    <t>V0P 1K0</t>
  </si>
  <si>
    <t>+1 250 935 6329</t>
  </si>
  <si>
    <t>1025A Comox Road</t>
  </si>
  <si>
    <t>Courtenay</t>
  </si>
  <si>
    <t>V9N 3P7</t>
  </si>
  <si>
    <t>+1 250 334 9993</t>
  </si>
  <si>
    <t>2405 22nd Street North</t>
  </si>
  <si>
    <t>V1C 7B1</t>
  </si>
  <si>
    <t>+1 250 489 2768</t>
  </si>
  <si>
    <t>8314 Crofton Road</t>
  </si>
  <si>
    <t>Crofton</t>
  </si>
  <si>
    <t>V0R 1R0</t>
  </si>
  <si>
    <t>+1 250 324 5667</t>
  </si>
  <si>
    <t>+1 250 960 4400</t>
  </si>
  <si>
    <t>5486 Patrica Bay Highway</t>
  </si>
  <si>
    <t>Victoria</t>
  </si>
  <si>
    <t>V8Y 1T1</t>
  </si>
  <si>
    <t>+1 250 658 8211</t>
  </si>
  <si>
    <t>6844 Oldfield Road</t>
  </si>
  <si>
    <t>V8M 2A2</t>
  </si>
  <si>
    <t>+1 250 544 3103</t>
  </si>
  <si>
    <t>4440 50 Ave N</t>
  </si>
  <si>
    <t>Fort Nelson</t>
  </si>
  <si>
    <t>V0C 1R0</t>
  </si>
  <si>
    <t>+1 250 774 6804</t>
  </si>
  <si>
    <t>7150 Market Street</t>
  </si>
  <si>
    <t>Port Hardy</t>
  </si>
  <si>
    <t>V0N 2P0</t>
  </si>
  <si>
    <t>+1 250 949 6393</t>
  </si>
  <si>
    <t>6584 Savona Access Road</t>
  </si>
  <si>
    <t>Savona</t>
  </si>
  <si>
    <t>V0K 2J0</t>
  </si>
  <si>
    <t>+1 250 373 2458</t>
  </si>
  <si>
    <t>Fernie</t>
  </si>
  <si>
    <t>V0B 1M5</t>
  </si>
  <si>
    <t>+1 250 423 6422</t>
  </si>
  <si>
    <t>2555 Trans-Canada Highway East</t>
  </si>
  <si>
    <t>V2C 4B1</t>
  </si>
  <si>
    <t>+1 250 372 7101</t>
  </si>
  <si>
    <t>2417 Cranbrook Street North</t>
  </si>
  <si>
    <t>V1C 3T3</t>
  </si>
  <si>
    <t>+1 800 663 3839</t>
  </si>
  <si>
    <t>5901 Denman Road</t>
  </si>
  <si>
    <t>Denman Island</t>
  </si>
  <si>
    <t>V0R 1T0</t>
  </si>
  <si>
    <t>+1 250 218 0782</t>
  </si>
  <si>
    <t>638 John Street</t>
  </si>
  <si>
    <t>V8T 1T9</t>
  </si>
  <si>
    <t>+1 250 382 1314</t>
  </si>
  <si>
    <t>2650 Acland Road</t>
  </si>
  <si>
    <t>Kelowna</t>
  </si>
  <si>
    <t>V1X 7J3</t>
  </si>
  <si>
    <t>+1 250 765 4462</t>
  </si>
  <si>
    <t>25 Hodgson Road</t>
  </si>
  <si>
    <t>V2G 3P5</t>
  </si>
  <si>
    <t>+1 250 392 4224</t>
  </si>
  <si>
    <t>2355 Spit Road</t>
  </si>
  <si>
    <t>V9W 6E3</t>
  </si>
  <si>
    <t>+1 250 287 7091</t>
  </si>
  <si>
    <t>17202 Bathville Road</t>
  </si>
  <si>
    <t>Summerland</t>
  </si>
  <si>
    <t>V0H 1Z0</t>
  </si>
  <si>
    <t>+1 250 404 0431</t>
  </si>
  <si>
    <t>103 Ridge Rd</t>
  </si>
  <si>
    <t>Tumbler Ridge</t>
  </si>
  <si>
    <t>V0C 2W0</t>
  </si>
  <si>
    <t>+1 250 242 4242</t>
  </si>
  <si>
    <t>9045 Granville Street</t>
  </si>
  <si>
    <t>6 Inkaneep Rd</t>
  </si>
  <si>
    <t>Elkford</t>
  </si>
  <si>
    <t>V0B 1H0</t>
  </si>
  <si>
    <t>+1 250 489 2791</t>
  </si>
  <si>
    <t>180 3rd Avenue East</t>
  </si>
  <si>
    <t>Prince Rupert</t>
  </si>
  <si>
    <t>V8J 1K5</t>
  </si>
  <si>
    <t>+1 250 627 8473</t>
  </si>
  <si>
    <t>4801 Minto Road</t>
  </si>
  <si>
    <t>Castlegar</t>
  </si>
  <si>
    <t>V1N 4C1</t>
  </si>
  <si>
    <t>+1 250 365 6225</t>
  </si>
  <si>
    <t>Langford</t>
  </si>
  <si>
    <t>Vancouver</t>
  </si>
  <si>
    <t>V6J 1A9</t>
  </si>
  <si>
    <t>+1 604 638 0020</t>
  </si>
  <si>
    <t>1505 West 1st Avenue</t>
  </si>
  <si>
    <t>V6J 1E8</t>
  </si>
  <si>
    <t>+1 604 733 3625</t>
  </si>
  <si>
    <t>1355 Fisher Road</t>
  </si>
  <si>
    <t>V0R 1L0</t>
  </si>
  <si>
    <t>+1 250 733 2108</t>
  </si>
  <si>
    <t>3140 Harbour Road</t>
  </si>
  <si>
    <t>V9Y 4B9</t>
  </si>
  <si>
    <t>+1 250 723 2533</t>
  </si>
  <si>
    <t>126 Station Road</t>
  </si>
  <si>
    <t>+1 250 674 3116</t>
  </si>
  <si>
    <t>6595 Foothills Boulevard</t>
  </si>
  <si>
    <t>V2M 6V8</t>
  </si>
  <si>
    <t>+1 250 962 8972</t>
  </si>
  <si>
    <t>7315 100 Avenue</t>
  </si>
  <si>
    <t>V1J 5T8</t>
  </si>
  <si>
    <t>+1 250 785 4471</t>
  </si>
  <si>
    <t>10808 91 Avenue</t>
  </si>
  <si>
    <t>V1J 5R1</t>
  </si>
  <si>
    <t>+1 250 785 9088</t>
  </si>
  <si>
    <t>21793 Prespatou Road</t>
  </si>
  <si>
    <t>Prespatou</t>
  </si>
  <si>
    <t>V0C 2S0</t>
  </si>
  <si>
    <t>2900 Hamblin Frontage Road</t>
  </si>
  <si>
    <t>Houston</t>
  </si>
  <si>
    <t>V0J 1Z0</t>
  </si>
  <si>
    <t>+1 250 845 2303</t>
  </si>
  <si>
    <t>998 Railway Road</t>
  </si>
  <si>
    <t>V2N 5R1</t>
  </si>
  <si>
    <t>+1 250 564 3488</t>
  </si>
  <si>
    <t>1280 Quesnel Hixon Road</t>
  </si>
  <si>
    <t>Quesnel</t>
  </si>
  <si>
    <t>V2J 5Z3</t>
  </si>
  <si>
    <t>+1 250 992 7274</t>
  </si>
  <si>
    <t>101-4925 Keith Avenue</t>
  </si>
  <si>
    <t>Terrace</t>
  </si>
  <si>
    <t>V8G 1K7</t>
  </si>
  <si>
    <t>+1 250 635 9595</t>
  </si>
  <si>
    <t>909 BC-16</t>
  </si>
  <si>
    <t>Vanderhoof</t>
  </si>
  <si>
    <t>V0J 3A1</t>
  </si>
  <si>
    <t>+1 250 567 4488</t>
  </si>
  <si>
    <t>1045 Saskatoon Avenue</t>
  </si>
  <si>
    <t>V8J 4P1</t>
  </si>
  <si>
    <t>+1 250 624 4707</t>
  </si>
  <si>
    <t>80 Cougar Street</t>
  </si>
  <si>
    <t>Fraser Lake</t>
  </si>
  <si>
    <t>V0J 1S0</t>
  </si>
  <si>
    <t>+1 250 699 8330</t>
  </si>
  <si>
    <t>470 Carrier Cres S</t>
  </si>
  <si>
    <t>+1 250 699 8990</t>
  </si>
  <si>
    <t>45825 Yale Road</t>
  </si>
  <si>
    <t>V2P 2N6</t>
  </si>
  <si>
    <t>+1 604 795 5745</t>
  </si>
  <si>
    <t>2333 Mine Road</t>
  </si>
  <si>
    <t>+1 250 956 3333</t>
  </si>
  <si>
    <t>5129 9th Avenue</t>
  </si>
  <si>
    <t>Okanagan Falls</t>
  </si>
  <si>
    <t>V0H 1R0</t>
  </si>
  <si>
    <t>+1 250 497 7113</t>
  </si>
  <si>
    <t>700 Tin Can Alley</t>
  </si>
  <si>
    <t>Gabriola Island</t>
  </si>
  <si>
    <t>V0R 1X3</t>
  </si>
  <si>
    <t>+1 250 247 9257</t>
  </si>
  <si>
    <t>945 Water Avenue</t>
  </si>
  <si>
    <t>Hope</t>
  </si>
  <si>
    <t>V0X 1L0</t>
  </si>
  <si>
    <t>+1 800 889 3075</t>
  </si>
  <si>
    <t>13-1327 Beach Drive</t>
  </si>
  <si>
    <t>Oak Bay</t>
  </si>
  <si>
    <t>V8S 2N4</t>
  </si>
  <si>
    <t>+1 250 598 3378</t>
  </si>
  <si>
    <t>527C South Mackenzie Ave</t>
  </si>
  <si>
    <t>V2G 1E1</t>
  </si>
  <si>
    <t>+1 250 563 1725</t>
  </si>
  <si>
    <t>3377 Laurier Street</t>
  </si>
  <si>
    <t>New Hazelton</t>
  </si>
  <si>
    <t>V0J 2J0</t>
  </si>
  <si>
    <t>+1 250 842 6717</t>
  </si>
  <si>
    <t>34613 Vye Road</t>
  </si>
  <si>
    <t>V2S 8J7</t>
  </si>
  <si>
    <t>+1 604 854 0095</t>
  </si>
  <si>
    <t>9401 Trans-Canada Highway</t>
  </si>
  <si>
    <t>Chemainus</t>
  </si>
  <si>
    <t>V0R 1K4</t>
  </si>
  <si>
    <t>+1 250 246 3216</t>
  </si>
  <si>
    <t>3015 Boys Road</t>
  </si>
  <si>
    <t>V9L 3Y1</t>
  </si>
  <si>
    <t>+1 250 746 4573</t>
  </si>
  <si>
    <t>8058 Donaldson Drive</t>
  </si>
  <si>
    <t>Grand Forks</t>
  </si>
  <si>
    <t>V0H 1H2</t>
  </si>
  <si>
    <t>+1 250 442 3320</t>
  </si>
  <si>
    <t>2250 McGarrigle Road</t>
  </si>
  <si>
    <t>Nanaimo</t>
  </si>
  <si>
    <t>V9T 3K7</t>
  </si>
  <si>
    <t>1045 Dunford Avenue</t>
  </si>
  <si>
    <t>V9B 2S4</t>
  </si>
  <si>
    <t>+1 250 474 5145</t>
  </si>
  <si>
    <t>8831 100 Street</t>
  </si>
  <si>
    <t>V1J 3W7</t>
  </si>
  <si>
    <t>+1 250 787 0803</t>
  </si>
  <si>
    <t>3187 Tatlow Road</t>
  </si>
  <si>
    <t>+1 250 847 9302</t>
  </si>
  <si>
    <t>160 Headquarters Road</t>
  </si>
  <si>
    <t>V9N 3S2</t>
  </si>
  <si>
    <t>+1 250 338 5841</t>
  </si>
  <si>
    <t>300 Wallace Street</t>
  </si>
  <si>
    <t>V9R 5B5</t>
  </si>
  <si>
    <t>+1 250 754 6421</t>
  </si>
  <si>
    <t>Saddle Road</t>
  </si>
  <si>
    <t>Gold Bridge</t>
  </si>
  <si>
    <t>V0K 1P0</t>
  </si>
  <si>
    <t>+1 604 894 6371</t>
  </si>
  <si>
    <t>100 Hilke Road</t>
  </si>
  <si>
    <t>Gold River</t>
  </si>
  <si>
    <t>V0P 1G0</t>
  </si>
  <si>
    <t>+1 250 334 6090</t>
  </si>
  <si>
    <t>694 Sollows Crescent</t>
  </si>
  <si>
    <t>+1 250 395 1041</t>
  </si>
  <si>
    <t>350 Golden Donald Upper Road</t>
  </si>
  <si>
    <t>V0A 1H1</t>
  </si>
  <si>
    <t>+1 250 833 5950</t>
  </si>
  <si>
    <t>3335 BC-3</t>
  </si>
  <si>
    <t>Rock Creek</t>
  </si>
  <si>
    <t>V0H 1Y0</t>
  </si>
  <si>
    <t>+1 250 446 2311</t>
  </si>
  <si>
    <t>45970 Alexander Avenue</t>
  </si>
  <si>
    <t>V2P 1L5</t>
  </si>
  <si>
    <t>+1 604 795 4747</t>
  </si>
  <si>
    <t>7503 Vedder Road</t>
  </si>
  <si>
    <t>V2R 4E7</t>
  </si>
  <si>
    <t>+1 604 824 5830</t>
  </si>
  <si>
    <t>450 29th Street</t>
  </si>
  <si>
    <t>V9N 7S7</t>
  </si>
  <si>
    <t>+1 250 871 8700</t>
  </si>
  <si>
    <t>919 Cranbrook Street N</t>
  </si>
  <si>
    <t>V1C 3S4</t>
  </si>
  <si>
    <t>+1 250 426 8314</t>
  </si>
  <si>
    <t>10420 8th Street</t>
  </si>
  <si>
    <t>Dawson Creek</t>
  </si>
  <si>
    <t>V1G 3P9</t>
  </si>
  <si>
    <t>+1 250 782 1015</t>
  </si>
  <si>
    <t>2752 Beverly Street</t>
  </si>
  <si>
    <t>V9L 6Y9</t>
  </si>
  <si>
    <t>+1 250 748 2752</t>
  </si>
  <si>
    <t>1785 Harvey Ave</t>
  </si>
  <si>
    <t>V1Y 6G4</t>
  </si>
  <si>
    <t>+1 250 868 1155</t>
  </si>
  <si>
    <t>1735 Richter St</t>
  </si>
  <si>
    <t>V1Y 2M5</t>
  </si>
  <si>
    <t>+1 250 864 4900</t>
  </si>
  <si>
    <t>9716 HWY 97</t>
  </si>
  <si>
    <t>Lake Country</t>
  </si>
  <si>
    <t>V4T 1T6</t>
  </si>
  <si>
    <t>+1 778 800 2100</t>
  </si>
  <si>
    <t>872 Langford Parkway</t>
  </si>
  <si>
    <t>V9B 2P3</t>
  </si>
  <si>
    <t>+1 250 590 5678</t>
  </si>
  <si>
    <t>705 Treanor Ave</t>
  </si>
  <si>
    <t>V9B 3R3</t>
  </si>
  <si>
    <t>+1 250 590 9079</t>
  </si>
  <si>
    <t>130-3200 Island Highway N</t>
  </si>
  <si>
    <t>V9T 1W1</t>
  </si>
  <si>
    <t>+1 250 729 3666</t>
  </si>
  <si>
    <t>6470 Metral Drive</t>
  </si>
  <si>
    <t>V9T 2L8</t>
  </si>
  <si>
    <t>+1 250 933 3555</t>
  </si>
  <si>
    <t>449 Island Highway E</t>
  </si>
  <si>
    <t>Parksville</t>
  </si>
  <si>
    <t>V9P 2G5</t>
  </si>
  <si>
    <t>+1 250 248 0585</t>
  </si>
  <si>
    <t>1801 Main Street</t>
  </si>
  <si>
    <t>V2A 5H2</t>
  </si>
  <si>
    <t>+1 250 490 9191</t>
  </si>
  <si>
    <t>3169 15th Avenue</t>
  </si>
  <si>
    <t>V2M 1T6</t>
  </si>
  <si>
    <t>+1 250 563 0762</t>
  </si>
  <si>
    <t>3444 Austin Road E.</t>
  </si>
  <si>
    <t>V2K 0A3</t>
  </si>
  <si>
    <t>+1 250 962 9023</t>
  </si>
  <si>
    <t>1000 Industrial Way</t>
  </si>
  <si>
    <t>Squamish</t>
  </si>
  <si>
    <t>V8B 0G9</t>
  </si>
  <si>
    <t>+1 604 390 1144</t>
  </si>
  <si>
    <t>4411 27th Street</t>
  </si>
  <si>
    <t>Vernon</t>
  </si>
  <si>
    <t>V1T 4Y5</t>
  </si>
  <si>
    <t>+1 250 545 7515</t>
  </si>
  <si>
    <t>200-5601 Anderson Way</t>
  </si>
  <si>
    <t>V1T 9V1</t>
  </si>
  <si>
    <t>+1 250 545 7516</t>
  </si>
  <si>
    <t>2353 Douglas Street</t>
  </si>
  <si>
    <t>V8T 4L6</t>
  </si>
  <si>
    <t>+1 250 475 6868</t>
  </si>
  <si>
    <t>1000 1920 Old Okanagan Highway</t>
  </si>
  <si>
    <t>West Kelowna</t>
  </si>
  <si>
    <t>+1 778 797 5054</t>
  </si>
  <si>
    <t>6412 Sumas Prairie Road</t>
  </si>
  <si>
    <t>V2R 4K2</t>
  </si>
  <si>
    <t>+1 604 823 6713</t>
  </si>
  <si>
    <t>925 Copper Avenue N</t>
  </si>
  <si>
    <t>Greenwood</t>
  </si>
  <si>
    <t>V0H 1J0</t>
  </si>
  <si>
    <t>+1 250 605 9150</t>
  </si>
  <si>
    <t>Bottom of 3rd Street</t>
  </si>
  <si>
    <t>Anaconda</t>
  </si>
  <si>
    <t>+1 250 445 9909</t>
  </si>
  <si>
    <t>9139 East Saanich Road</t>
  </si>
  <si>
    <t>North Saanich</t>
  </si>
  <si>
    <t>V8L 1H6</t>
  </si>
  <si>
    <t>+1 250 656 3939</t>
  </si>
  <si>
    <t>V3R 4G6</t>
  </si>
  <si>
    <t>127 Fulford-Ganges Rd</t>
  </si>
  <si>
    <t>Ganges</t>
  </si>
  <si>
    <t>V8K 2T9</t>
  </si>
  <si>
    <t>+1 250 537 5711</t>
  </si>
  <si>
    <t>2525 Bowen Road</t>
  </si>
  <si>
    <t>V9T 3L2</t>
  </si>
  <si>
    <t>+1 250 758 9125</t>
  </si>
  <si>
    <t>1 Hartland Avenue</t>
  </si>
  <si>
    <t>V9E 1L7</t>
  </si>
  <si>
    <t>+1 250 360 3030</t>
  </si>
  <si>
    <t>7381 Sullivan Valley Road</t>
  </si>
  <si>
    <t>Heffley Creek</t>
  </si>
  <si>
    <t>V2H 0B6</t>
  </si>
  <si>
    <t>226 Wabalisla Street</t>
  </si>
  <si>
    <t>Bella Bella</t>
  </si>
  <si>
    <t>V0T 1Z0</t>
  </si>
  <si>
    <t>+1 250 957 2674</t>
  </si>
  <si>
    <t>2540 Alberni Highway</t>
  </si>
  <si>
    <t>Coombs</t>
  </si>
  <si>
    <t>V0R 1M0</t>
  </si>
  <si>
    <t>+1 250 248 8916</t>
  </si>
  <si>
    <t>1630 McNeill Road</t>
  </si>
  <si>
    <t>+1 250 956 4181</t>
  </si>
  <si>
    <t>20318 Canyon Road</t>
  </si>
  <si>
    <t>Hudson’s Hope</t>
  </si>
  <si>
    <t>V1C 1V0</t>
  </si>
  <si>
    <t>+1 250 783 5608</t>
  </si>
  <si>
    <t>363 Shuswap Avenue</t>
  </si>
  <si>
    <t>Chase</t>
  </si>
  <si>
    <t>V0E 1M0</t>
  </si>
  <si>
    <t>+1 250 679 3534</t>
  </si>
  <si>
    <t>4205 24 Avenue</t>
  </si>
  <si>
    <t>V1T 1M1</t>
  </si>
  <si>
    <t>+1 250 545 5706</t>
  </si>
  <si>
    <t>995 Ironwood Street</t>
  </si>
  <si>
    <t>V9W 3E5</t>
  </si>
  <si>
    <t>+1 250 914 4151</t>
  </si>
  <si>
    <t>5833 Duncan Street</t>
  </si>
  <si>
    <t>V9L 3W7</t>
  </si>
  <si>
    <t>+1 250 746 8746</t>
  </si>
  <si>
    <t>71454 HWY BC-16</t>
  </si>
  <si>
    <t>Port Clements</t>
  </si>
  <si>
    <t>V0T 1R0</t>
  </si>
  <si>
    <t>+1 250 624 2002</t>
  </si>
  <si>
    <t>Hwy 16, District lot #2797 S/W of Millar Creek</t>
  </si>
  <si>
    <t>Skidegate</t>
  </si>
  <si>
    <t>+1 250 557 9339</t>
  </si>
  <si>
    <t>4650 Trans-Canada Highway</t>
  </si>
  <si>
    <t>V9L 6B5</t>
  </si>
  <si>
    <t>+1 250 746 1755</t>
  </si>
  <si>
    <t>Revelstoke</t>
  </si>
  <si>
    <t>V0E 2S0</t>
  </si>
  <si>
    <t>755 Fortune Dr</t>
  </si>
  <si>
    <t>V2B 2L3</t>
  </si>
  <si>
    <t>+1 236 421 2666</t>
  </si>
  <si>
    <t>5325 Ritchie Road</t>
  </si>
  <si>
    <t>Mackenzie</t>
  </si>
  <si>
    <t>V0J 2C0</t>
  </si>
  <si>
    <t>+1 250 997 3332</t>
  </si>
  <si>
    <t>1064 Great Street</t>
  </si>
  <si>
    <t>V2N 2K8</t>
  </si>
  <si>
    <t>+1 250 562 8166</t>
  </si>
  <si>
    <t>1261 Smith Avenue</t>
  </si>
  <si>
    <t>V2J 2Y8</t>
  </si>
  <si>
    <t>+1 250 992 6600</t>
  </si>
  <si>
    <t>1041 Gill Road</t>
  </si>
  <si>
    <t>V2G 4P8</t>
  </si>
  <si>
    <t>+1 250 392 4944</t>
  </si>
  <si>
    <t>106-2695 Skaha Lake Road</t>
  </si>
  <si>
    <t>V2A 6E8</t>
  </si>
  <si>
    <t>+1 250 492 6515</t>
  </si>
  <si>
    <t>3010 Louie Drive</t>
  </si>
  <si>
    <t>V4T 3E1</t>
  </si>
  <si>
    <t>+1 250 768 3010</t>
  </si>
  <si>
    <t>1-3481 Sexsmith Road</t>
  </si>
  <si>
    <t>V1X 7T5</t>
  </si>
  <si>
    <t>+1 250 765 0652</t>
  </si>
  <si>
    <t>708 Bay Street</t>
  </si>
  <si>
    <t>V8T 1R2</t>
  </si>
  <si>
    <t>+1 250 389 1326</t>
  </si>
  <si>
    <t>2991 10 Ave SW</t>
  </si>
  <si>
    <t>V1E 0C3</t>
  </si>
  <si>
    <t>+1 778 489 3778</t>
  </si>
  <si>
    <t>3-1995 Harvey Avenue</t>
  </si>
  <si>
    <t>V1Y 6G5</t>
  </si>
  <si>
    <t>+1 250 980 3501</t>
  </si>
  <si>
    <t>10991 No. 4 Road</t>
  </si>
  <si>
    <t>Richmond</t>
  </si>
  <si>
    <t>V7A 2Z5</t>
  </si>
  <si>
    <t>+1 604 448 0142</t>
  </si>
  <si>
    <t>2-7854 Vedder Road</t>
  </si>
  <si>
    <t>V2R 4G9</t>
  </si>
  <si>
    <t>+1 604 705 3455</t>
  </si>
  <si>
    <t>1021 South Frontage Road</t>
  </si>
  <si>
    <t>McBride</t>
  </si>
  <si>
    <t>V0J 2E0</t>
  </si>
  <si>
    <t>+1 250 569 2666</t>
  </si>
  <si>
    <t>2220 Keating Cross Rd</t>
  </si>
  <si>
    <t>V8M 2A6</t>
  </si>
  <si>
    <t>+1 250 884 4822</t>
  </si>
  <si>
    <t>236 Enterprise Ave</t>
  </si>
  <si>
    <t>Kitimat</t>
  </si>
  <si>
    <t>V8C 2C7</t>
  </si>
  <si>
    <t>+1 250 632 2151</t>
  </si>
  <si>
    <t>943 Chamberlin Avenue</t>
  </si>
  <si>
    <t>V8J 4J4</t>
  </si>
  <si>
    <t>+1 250 624 8550</t>
  </si>
  <si>
    <t>1045 Gibsons Way</t>
  </si>
  <si>
    <t>Gibsons</t>
  </si>
  <si>
    <t>V0N 1V0</t>
  </si>
  <si>
    <t>+1 604 886 2031</t>
  </si>
  <si>
    <t>860 El Rancho Drive</t>
  </si>
  <si>
    <t>Keremeos</t>
  </si>
  <si>
    <t>V0X 1N1</t>
  </si>
  <si>
    <t>+1 250 499 5005</t>
  </si>
  <si>
    <t>150 Ferry Road</t>
  </si>
  <si>
    <t>Klemtu</t>
  </si>
  <si>
    <t>V0T 1L0</t>
  </si>
  <si>
    <t>+1 250 839 1255</t>
  </si>
  <si>
    <t>800 Broadway Avenue</t>
  </si>
  <si>
    <t>V2G 3P4</t>
  </si>
  <si>
    <t>+1 250 392 4455</t>
  </si>
  <si>
    <t>1648 Maida Frontage Road</t>
  </si>
  <si>
    <t>+1 250 447 9337</t>
  </si>
  <si>
    <t>Main Road</t>
  </si>
  <si>
    <t>Lasqueti Island</t>
  </si>
  <si>
    <t>V0R 2J0</t>
  </si>
  <si>
    <t>+1 250 240 9886</t>
  </si>
  <si>
    <t>6507 Keithley Creek Road</t>
  </si>
  <si>
    <t>Likely</t>
  </si>
  <si>
    <t>V0L 1N0</t>
  </si>
  <si>
    <t>+1 800 665 1636</t>
  </si>
  <si>
    <t>405 Landfill Road</t>
  </si>
  <si>
    <t>Lillooet</t>
  </si>
  <si>
    <t>V0K 1V0</t>
  </si>
  <si>
    <t>+1 250 256 4099</t>
  </si>
  <si>
    <t>10027 Xit'Olacw Road</t>
  </si>
  <si>
    <t>Mount Currie</t>
  </si>
  <si>
    <t>V0N 2K0</t>
  </si>
  <si>
    <t>+1 604 894 0131</t>
  </si>
  <si>
    <t>1090 Millar Creek Road</t>
  </si>
  <si>
    <t>Whistler</t>
  </si>
  <si>
    <t>V0N 1B1</t>
  </si>
  <si>
    <t>+1 604 932 5790</t>
  </si>
  <si>
    <t>9261 Highway 97C</t>
  </si>
  <si>
    <t>Logan Lake</t>
  </si>
  <si>
    <t>V0K 1W0</t>
  </si>
  <si>
    <t>4077 Agate Bay Road</t>
  </si>
  <si>
    <t>Louis Creek</t>
  </si>
  <si>
    <t>V0E 2E0</t>
  </si>
  <si>
    <t>2348 Woodward Road</t>
  </si>
  <si>
    <t>Lower Nicola</t>
  </si>
  <si>
    <t>V0K 1Y0</t>
  </si>
  <si>
    <t>2040 Litton-Lillooet Road</t>
  </si>
  <si>
    <t>Lytton</t>
  </si>
  <si>
    <t>V0K 1Z0</t>
  </si>
  <si>
    <t>1001 Chamberlin Avenue</t>
  </si>
  <si>
    <t>V8J 4J5</t>
  </si>
  <si>
    <t>+1 250 624 9171</t>
  </si>
  <si>
    <t>Dump Road</t>
  </si>
  <si>
    <t>500 Northeast Frontage Road</t>
  </si>
  <si>
    <t>+1 250 569 8877</t>
  </si>
  <si>
    <t>8855 Youbou Road</t>
  </si>
  <si>
    <t>Lake Cowichan</t>
  </si>
  <si>
    <t>V0R 2G0</t>
  </si>
  <si>
    <t>45930 Airport Road</t>
  </si>
  <si>
    <t>V2P 1A2</t>
  </si>
  <si>
    <t>+1 888 637 8467</t>
  </si>
  <si>
    <t>380 Main Street</t>
  </si>
  <si>
    <t>Tofino</t>
  </si>
  <si>
    <t>V0R 2Z0</t>
  </si>
  <si>
    <t>+1 250 725 3251</t>
  </si>
  <si>
    <t>7229 Mershon Street</t>
  </si>
  <si>
    <t>Mission</t>
  </si>
  <si>
    <t>V2V 4M5</t>
  </si>
  <si>
    <t>+1 604 850 3551</t>
  </si>
  <si>
    <t>6811 Hastings St</t>
  </si>
  <si>
    <t>V5B 1S7</t>
  </si>
  <si>
    <t>+1 604 294 1112</t>
  </si>
  <si>
    <t>2773 Barnet Hwy</t>
  </si>
  <si>
    <t>Coquitlam</t>
  </si>
  <si>
    <t>V3B 1C2</t>
  </si>
  <si>
    <t>+1 604 941 0588</t>
  </si>
  <si>
    <t>444 Lerwick Road</t>
  </si>
  <si>
    <t>V9N 9G4</t>
  </si>
  <si>
    <t>+1 250 871 8720</t>
  </si>
  <si>
    <t>6629 Kingsway</t>
  </si>
  <si>
    <t>V5E 1E2</t>
  </si>
  <si>
    <t>+1 604 438 3544</t>
  </si>
  <si>
    <t>2423 Dobbin Road</t>
  </si>
  <si>
    <t>V4T 1K7</t>
  </si>
  <si>
    <t>+1 250 768 2022</t>
  </si>
  <si>
    <t>3388 Douglas Street</t>
  </si>
  <si>
    <t>V8Z 3L3</t>
  </si>
  <si>
    <t>+1 250 475 2666</t>
  </si>
  <si>
    <t>203 Briar Avenue</t>
  </si>
  <si>
    <t>V2B 1C2</t>
  </si>
  <si>
    <t>+1 250 376 6116</t>
  </si>
  <si>
    <t>10 Terminal Avenue</t>
  </si>
  <si>
    <t>V9R 5C3</t>
  </si>
  <si>
    <t>+1 250 741 1700</t>
  </si>
  <si>
    <t>122 George Street</t>
  </si>
  <si>
    <t>V2L 1P9</t>
  </si>
  <si>
    <t>+1 250 563 8160</t>
  </si>
  <si>
    <t>1746 Hart Highway</t>
  </si>
  <si>
    <t>V2K 2X6</t>
  </si>
  <si>
    <t>+1 250 563 9160</t>
  </si>
  <si>
    <t>11 Cliff Street</t>
  </si>
  <si>
    <t>V9R 5E6</t>
  </si>
  <si>
    <t>+1 250 754 0711</t>
  </si>
  <si>
    <t>301 Broadway Street</t>
  </si>
  <si>
    <t>Nakusp</t>
  </si>
  <si>
    <t>V0G 1R0</t>
  </si>
  <si>
    <t>+1 250 265 3131</t>
  </si>
  <si>
    <t>7456 Prospect Street</t>
  </si>
  <si>
    <t>Pemberton</t>
  </si>
  <si>
    <t>V0N 2L0</t>
  </si>
  <si>
    <t>+1 604 894 6375</t>
  </si>
  <si>
    <t>7005 Rupert Street</t>
  </si>
  <si>
    <t>+1 250 949 6375</t>
  </si>
  <si>
    <t>9611 Baezaeko Road</t>
  </si>
  <si>
    <t>Nazko</t>
  </si>
  <si>
    <t>V2J 3H9</t>
  </si>
  <si>
    <t>+1 250 392 3351</t>
  </si>
  <si>
    <t>120 Silica Street</t>
  </si>
  <si>
    <t>Nelson</t>
  </si>
  <si>
    <t>V1L 6P9</t>
  </si>
  <si>
    <t>+1 250 354 4922</t>
  </si>
  <si>
    <t>Suite 1-1161 Sunshine Coast Highway</t>
  </si>
  <si>
    <t>V0N 1V4</t>
  </si>
  <si>
    <t>+1 604 885 2145</t>
  </si>
  <si>
    <t>975 Ironwood St.</t>
  </si>
  <si>
    <t>+1 250 286 1723</t>
  </si>
  <si>
    <t>30 Riverside Dr W</t>
  </si>
  <si>
    <t>North Vancouver</t>
  </si>
  <si>
    <t>V7H 1T4</t>
  </si>
  <si>
    <t>45730 Hocking Avenue</t>
  </si>
  <si>
    <t>V2P 6J1</t>
  </si>
  <si>
    <t>+1 604 792 2754</t>
  </si>
  <si>
    <t>108-4526 Greig Avenue</t>
  </si>
  <si>
    <t>V8G 1M5</t>
  </si>
  <si>
    <t>+1 250 635 0078</t>
  </si>
  <si>
    <t>1655 20th Avenue</t>
  </si>
  <si>
    <t>V2L 4B7</t>
  </si>
  <si>
    <t>+1 250 562 3131</t>
  </si>
  <si>
    <t>8137 Old Waneta Road</t>
  </si>
  <si>
    <t>Trail</t>
  </si>
  <si>
    <t>V1R 4X1</t>
  </si>
  <si>
    <t>+1 250 364 2825</t>
  </si>
  <si>
    <t>1-45676 Yale Road</t>
  </si>
  <si>
    <t>V2P 2N3</t>
  </si>
  <si>
    <t>+1 604 795 3719</t>
  </si>
  <si>
    <t>498 Saddle Ridge Road</t>
  </si>
  <si>
    <t>Oliver</t>
  </si>
  <si>
    <t>V0H 1T1</t>
  </si>
  <si>
    <t>+1 250 498 3316</t>
  </si>
  <si>
    <t>279 East 1st St.</t>
  </si>
  <si>
    <t>V0J 3A0</t>
  </si>
  <si>
    <t>+1 250 567 9266</t>
  </si>
  <si>
    <t>3800 Johnston Road</t>
  </si>
  <si>
    <t>V9Y 5N7</t>
  </si>
  <si>
    <t>+1 866 661 2505</t>
  </si>
  <si>
    <t>611a Alberni Hwy</t>
  </si>
  <si>
    <t>V9P 1J9</t>
  </si>
  <si>
    <t>+1 250 248 0224</t>
  </si>
  <si>
    <t>431 Island Highway E</t>
  </si>
  <si>
    <t>V9P 2H1</t>
  </si>
  <si>
    <t>+1 250 248 4745</t>
  </si>
  <si>
    <t>8704 21st St.</t>
  </si>
  <si>
    <t>V1G 0H7</t>
  </si>
  <si>
    <t>+1 250 782 5801</t>
  </si>
  <si>
    <t>10830 Westdowne Road</t>
  </si>
  <si>
    <t>Ladysmith</t>
  </si>
  <si>
    <t>V9G 1X5</t>
  </si>
  <si>
    <t>13540 Sunshine Coast Highway</t>
  </si>
  <si>
    <t>Madeira Park</t>
  </si>
  <si>
    <t>V0N 2H1</t>
  </si>
  <si>
    <t>+1 604 883 2616</t>
  </si>
  <si>
    <t>125 George Hills Way</t>
  </si>
  <si>
    <t>V8J 3P6</t>
  </si>
  <si>
    <t>+1 250 624 4106</t>
  </si>
  <si>
    <t>4043 Railway Ave</t>
  </si>
  <si>
    <t>+1 250 847 2522</t>
  </si>
  <si>
    <t>606 5th Avenue</t>
  </si>
  <si>
    <t>Stewart</t>
  </si>
  <si>
    <t>V0T 1W0</t>
  </si>
  <si>
    <t>+1 250 636 2402</t>
  </si>
  <si>
    <t>5138 Keith Avenue</t>
  </si>
  <si>
    <t>V8G 1K9</t>
  </si>
  <si>
    <t>+1 250 635 2066</t>
  </si>
  <si>
    <t>831 Highway 16 West</t>
  </si>
  <si>
    <t>+1 250 692 7501</t>
  </si>
  <si>
    <t>990-3300 Harbour Road</t>
  </si>
  <si>
    <t>+1 250 730 3835</t>
  </si>
  <si>
    <t>6600 Hardy Bay Rd</t>
  </si>
  <si>
    <t>+1 250 949 6332</t>
  </si>
  <si>
    <t>8982 Sintich Road</t>
  </si>
  <si>
    <t>V2N 5S6</t>
  </si>
  <si>
    <t>+1 250 561 1234</t>
  </si>
  <si>
    <t>171 Princeton Summerland Road</t>
  </si>
  <si>
    <t>Princeton</t>
  </si>
  <si>
    <t>V0X 1W0</t>
  </si>
  <si>
    <t>+1 250 295 0500</t>
  </si>
  <si>
    <t>V2G 4X6</t>
  </si>
  <si>
    <t>9820 Fifth Street</t>
  </si>
  <si>
    <t>V8L 2X3</t>
  </si>
  <si>
    <t>+1 250 656 7228</t>
  </si>
  <si>
    <t>1687 Quinn Street</t>
  </si>
  <si>
    <t>V2N 4W6</t>
  </si>
  <si>
    <t>1057B Marwood Avenue</t>
  </si>
  <si>
    <t>V9C 2P7</t>
  </si>
  <si>
    <t>+1 250 478 1920</t>
  </si>
  <si>
    <t>1105 Chamberlin Avenue</t>
  </si>
  <si>
    <t>+1 250 624 8200</t>
  </si>
  <si>
    <t>330 Westside Road</t>
  </si>
  <si>
    <t>445 Crown Isle Blvd</t>
  </si>
  <si>
    <t>V9N 9W1</t>
  </si>
  <si>
    <t>+1 250 338 6761</t>
  </si>
  <si>
    <t>5599 Lynas Lane</t>
  </si>
  <si>
    <t>V7C 5B2</t>
  </si>
  <si>
    <t>+1 604 276 4010</t>
  </si>
  <si>
    <t>10092 236 Street</t>
  </si>
  <si>
    <t>Maple Ridge</t>
  </si>
  <si>
    <t>V2X 7G2</t>
  </si>
  <si>
    <t>+1 604 463 5545</t>
  </si>
  <si>
    <t>2858 Garvie Road</t>
  </si>
  <si>
    <t>Fort St. James</t>
  </si>
  <si>
    <t>V0J 1P0</t>
  </si>
  <si>
    <t>+1 250 996 0099</t>
  </si>
  <si>
    <t>308 Old Salmon Arm Road</t>
  </si>
  <si>
    <t>Enderby</t>
  </si>
  <si>
    <t>V0E 1V3</t>
  </si>
  <si>
    <t>+1 250 838 6402</t>
  </si>
  <si>
    <t>Unit A-1216 Alpha Lake Road</t>
  </si>
  <si>
    <t>+1 604 932 5347</t>
  </si>
  <si>
    <t>4290 20th Avenue SE</t>
  </si>
  <si>
    <t>V1E 1X9</t>
  </si>
  <si>
    <t>360 Savona Dump Road</t>
  </si>
  <si>
    <t>652 H'Kusam Way</t>
  </si>
  <si>
    <t>Sayward</t>
  </si>
  <si>
    <t>V0P 1R0</t>
  </si>
  <si>
    <t>+1 250 282 3464</t>
  </si>
  <si>
    <t>511 McPhee Avenue</t>
  </si>
  <si>
    <t>V9N 2Z7</t>
  </si>
  <si>
    <t>+1 250 334 3012</t>
  </si>
  <si>
    <t>29-15515 24 Avenue</t>
  </si>
  <si>
    <t>V4A 2J4</t>
  </si>
  <si>
    <t>+1 604 531 7669</t>
  </si>
  <si>
    <t>2596 Timberlane Road</t>
  </si>
  <si>
    <t>+1 250 723 7222</t>
  </si>
  <si>
    <t>1617 56 Street</t>
  </si>
  <si>
    <t>V4L 2B2</t>
  </si>
  <si>
    <t>+1 604 943 4920</t>
  </si>
  <si>
    <t>9516 78 Street</t>
  </si>
  <si>
    <t>V1J 4J9</t>
  </si>
  <si>
    <t>+1 250 785 3466</t>
  </si>
  <si>
    <t>1595 Martin Prairie Road</t>
  </si>
  <si>
    <t>Pritchard</t>
  </si>
  <si>
    <t>V0E 2P0</t>
  </si>
  <si>
    <t>34 East 69th Avenue</t>
  </si>
  <si>
    <t>V5X 4K6</t>
  </si>
  <si>
    <t>+1 604 325 3370</t>
  </si>
  <si>
    <t>9549 Highway 8</t>
  </si>
  <si>
    <t>Spences Bridge</t>
  </si>
  <si>
    <t>V0K 2L8</t>
  </si>
  <si>
    <t>2760 Yellowhead Highway</t>
  </si>
  <si>
    <t>+1 250 845 2244</t>
  </si>
  <si>
    <t>4484 Franklin Avenue</t>
  </si>
  <si>
    <t>Powell River</t>
  </si>
  <si>
    <t>V8A 3E3</t>
  </si>
  <si>
    <t>+1 604 485 0167</t>
  </si>
  <si>
    <t>Suite 6-1009 Allsbrook Road</t>
  </si>
  <si>
    <t>V9P 2A9</t>
  </si>
  <si>
    <t>+1 250 248 1133</t>
  </si>
  <si>
    <t>5980 Sawmill Road</t>
  </si>
  <si>
    <t>V0H 1T9</t>
  </si>
  <si>
    <t>+1 250 498 3667</t>
  </si>
  <si>
    <t>Telegraph Creek Rd</t>
  </si>
  <si>
    <t>Telegraph Creek</t>
  </si>
  <si>
    <t>V0J 2W0</t>
  </si>
  <si>
    <t>+1 250 235 3151</t>
  </si>
  <si>
    <t>1015 Maquinna Drive</t>
  </si>
  <si>
    <t>Tahsis</t>
  </si>
  <si>
    <t>V0P 1X0</t>
  </si>
  <si>
    <t>+1 250 934 6337</t>
  </si>
  <si>
    <t>101-1675 Commerce Ave</t>
  </si>
  <si>
    <t>V1X 8A9</t>
  </si>
  <si>
    <t>+1 778 484 5660</t>
  </si>
  <si>
    <t>Lakeshore Drive</t>
  </si>
  <si>
    <t>Takla Landing</t>
  </si>
  <si>
    <t>V0J 2T0</t>
  </si>
  <si>
    <t>+1 250 996 7877</t>
  </si>
  <si>
    <t>4912 Highway 16</t>
  </si>
  <si>
    <t>V8G 1L8</t>
  </si>
  <si>
    <t>+1 250 635 6558</t>
  </si>
  <si>
    <t>751 Thorsen Road</t>
  </si>
  <si>
    <t>Bella Coola</t>
  </si>
  <si>
    <t>V0T 1C0</t>
  </si>
  <si>
    <t>+1 250 799 5291</t>
  </si>
  <si>
    <t>1963 Collison Avenue</t>
  </si>
  <si>
    <t>Masset</t>
  </si>
  <si>
    <t>V0T 1M0</t>
  </si>
  <si>
    <t>+1 250 626 3756</t>
  </si>
  <si>
    <t>40 4th Street</t>
  </si>
  <si>
    <t>+1 250 725 4441</t>
  </si>
  <si>
    <t>17250 146 Avenue</t>
  </si>
  <si>
    <t>Osoyoos</t>
  </si>
  <si>
    <t>V0H 1V0</t>
  </si>
  <si>
    <t>+1 250 495 6515</t>
  </si>
  <si>
    <t>1003 Industrial Way</t>
  </si>
  <si>
    <t>V8B 0H1</t>
  </si>
  <si>
    <t>+1 800 790 6434</t>
  </si>
  <si>
    <t>10441 Resthaven Drive</t>
  </si>
  <si>
    <t>V8L 3H6</t>
  </si>
  <si>
    <t>+1 250 655 4496</t>
  </si>
  <si>
    <t>995 United Blvd</t>
  </si>
  <si>
    <t>V3K 4S8</t>
  </si>
  <si>
    <t>980 Highway 5 North</t>
  </si>
  <si>
    <t>Valemount</t>
  </si>
  <si>
    <t>V0E 2Z0</t>
  </si>
  <si>
    <t>5400 72nd Street</t>
  </si>
  <si>
    <t>V4K 3N3</t>
  </si>
  <si>
    <t>+1 604 873 7000</t>
  </si>
  <si>
    <t>6556 Broddy Road</t>
  </si>
  <si>
    <t>V2N 5N7</t>
  </si>
  <si>
    <t>3-2305 Mine Road</t>
  </si>
  <si>
    <t>+1 250 956 4809</t>
  </si>
  <si>
    <t>Alert Bay</t>
  </si>
  <si>
    <t>V0N 1A0</t>
  </si>
  <si>
    <t>721 Marine Drive</t>
  </si>
  <si>
    <t>Port Alice</t>
  </si>
  <si>
    <t>V0N 2N0</t>
  </si>
  <si>
    <t>+1 250 284 6612</t>
  </si>
  <si>
    <t>141 Industrial No. 2 Avenue</t>
  </si>
  <si>
    <t>V0A 1K5</t>
  </si>
  <si>
    <t>+1 250 342 9424</t>
  </si>
  <si>
    <t>21731 Chilcotin-Bella Coola Highway 20</t>
  </si>
  <si>
    <t>Nimpo Lake</t>
  </si>
  <si>
    <t>6365 Westwold Station Road</t>
  </si>
  <si>
    <t>Westwold</t>
  </si>
  <si>
    <t>V0E 3B0</t>
  </si>
  <si>
    <t>4501 55 Street</t>
  </si>
  <si>
    <t>+1 250 774 6528</t>
  </si>
  <si>
    <t>603 Hubert Avenue</t>
  </si>
  <si>
    <t>V0E 1V4</t>
  </si>
  <si>
    <t>+1 250 838 7912</t>
  </si>
  <si>
    <t>126 Apex Drive</t>
  </si>
  <si>
    <t>+1 250 523 6593</t>
  </si>
  <si>
    <t>1994 Highway 3</t>
  </si>
  <si>
    <t>+1 250 423 4770</t>
  </si>
  <si>
    <t>Reg. No.</t>
  </si>
  <si>
    <t>Legal Name</t>
  </si>
  <si>
    <t>General Telephone Number</t>
  </si>
  <si>
    <t>Business Type</t>
  </si>
  <si>
    <t>RI Premium Rate (%)</t>
  </si>
  <si>
    <t>BC60229</t>
  </si>
  <si>
    <t>0801620 BC Ltd.</t>
  </si>
  <si>
    <t>Auto Repair</t>
  </si>
  <si>
    <t>BC60176</t>
  </si>
  <si>
    <t>Regional District of Mount Waddington</t>
  </si>
  <si>
    <t>BC60143</t>
  </si>
  <si>
    <t>Thompson-Nicola Regional District</t>
  </si>
  <si>
    <t>BC50042</t>
  </si>
  <si>
    <t>BC50730</t>
  </si>
  <si>
    <t>Car Dealer</t>
  </si>
  <si>
    <t>BC60021</t>
  </si>
  <si>
    <t>BC60022</t>
  </si>
  <si>
    <t>Alberni-Clayoquot Regional District</t>
  </si>
  <si>
    <t>Landfill</t>
  </si>
  <si>
    <t>BC60251</t>
  </si>
  <si>
    <t>Han's Alderway Services Ltd.</t>
  </si>
  <si>
    <t>Multi-Material Depot</t>
  </si>
  <si>
    <t>BC60023</t>
  </si>
  <si>
    <t>Arjun Services Ltd.</t>
  </si>
  <si>
    <t>BC50294</t>
  </si>
  <si>
    <t>BC60262</t>
  </si>
  <si>
    <t>Barry Beecroft Fuel Distributors Ltd.</t>
  </si>
  <si>
    <t>Barry Beecroft Fuel Distributors Ltd</t>
  </si>
  <si>
    <t>BC60280</t>
  </si>
  <si>
    <t>1218674</t>
  </si>
  <si>
    <t>BC60027</t>
  </si>
  <si>
    <t>Bings Creek Recycling Centre (CWVRD)</t>
  </si>
  <si>
    <t>Cowichan Valley Regional Disrict</t>
  </si>
  <si>
    <t>BC60144</t>
  </si>
  <si>
    <t>BC60258</t>
  </si>
  <si>
    <t>Bowen Island Municipality</t>
  </si>
  <si>
    <t>BC60028</t>
  </si>
  <si>
    <t>BC60253</t>
  </si>
  <si>
    <t>BC60029</t>
  </si>
  <si>
    <t>Burns Lake Automotive Supply Ltd.</t>
  </si>
  <si>
    <t>BC60156</t>
  </si>
  <si>
    <t>BC60179</t>
  </si>
  <si>
    <t>Regional District of Okanagan Similkameen</t>
  </si>
  <si>
    <t>BC60108</t>
  </si>
  <si>
    <t>Comox Valley Regional District</t>
  </si>
  <si>
    <t>BC60212</t>
  </si>
  <si>
    <t>Selen Anita Securities Inc.</t>
  </si>
  <si>
    <t>BC60091</t>
  </si>
  <si>
    <t>Bannerman Enterprises Inc.</t>
  </si>
  <si>
    <t>BC60092</t>
  </si>
  <si>
    <t>Bob Bridger Ent. Inc.</t>
  </si>
  <si>
    <t>BC60162</t>
  </si>
  <si>
    <t>J.D. Weaver Holdings Ltd.</t>
  </si>
  <si>
    <t>BC50121</t>
  </si>
  <si>
    <t>Sabraw Enterprises Ltd. o/a</t>
  </si>
  <si>
    <t>BC60247</t>
  </si>
  <si>
    <t>Caron Horsefly Service Ltd</t>
  </si>
  <si>
    <t>BC60052</t>
  </si>
  <si>
    <t>Castle Fuels (2008) Inc.</t>
  </si>
  <si>
    <t>BC60123</t>
  </si>
  <si>
    <t>BC60030</t>
  </si>
  <si>
    <t>BC60031</t>
  </si>
  <si>
    <t>Castle Fuels (2008) Inc</t>
  </si>
  <si>
    <t>BC60054</t>
  </si>
  <si>
    <t>BC60053</t>
  </si>
  <si>
    <t>BC50166</t>
  </si>
  <si>
    <t>BC50775</t>
  </si>
  <si>
    <t>Chap's Auto Body (Brent Graham Ltd.)</t>
  </si>
  <si>
    <t>BC60222</t>
  </si>
  <si>
    <t>BC60001</t>
  </si>
  <si>
    <t>Chilliwack Bottle Depot Ltd</t>
  </si>
  <si>
    <t>BC50048</t>
  </si>
  <si>
    <t>BC50562</t>
  </si>
  <si>
    <t>BC50399</t>
  </si>
  <si>
    <t>BC60225</t>
  </si>
  <si>
    <t>City of Burnaby</t>
  </si>
  <si>
    <t>BC60032</t>
  </si>
  <si>
    <t>Canora Joint Ventures Ltd.</t>
  </si>
  <si>
    <t>BC60145</t>
  </si>
  <si>
    <t>BC60146</t>
  </si>
  <si>
    <t>BC50580</t>
  </si>
  <si>
    <t>BC60033</t>
  </si>
  <si>
    <t>Parkland  Fuel Corporation</t>
  </si>
  <si>
    <t>BC60034</t>
  </si>
  <si>
    <t>Parkland Fuel Corporation</t>
  </si>
  <si>
    <t>BC60217</t>
  </si>
  <si>
    <t>BC60195</t>
  </si>
  <si>
    <t>BC60109</t>
  </si>
  <si>
    <t>BC60198</t>
  </si>
  <si>
    <t>Comox Strathcona Waste Management</t>
  </si>
  <si>
    <t>BC60215</t>
  </si>
  <si>
    <t>BC60181</t>
  </si>
  <si>
    <t>Regional District of East Kootenay</t>
  </si>
  <si>
    <t>BC50175</t>
  </si>
  <si>
    <t>BC50176</t>
  </si>
  <si>
    <t>BC60242</t>
  </si>
  <si>
    <t>D.L. Bins Ltd.</t>
  </si>
  <si>
    <t>BC60252</t>
  </si>
  <si>
    <t>BC50549</t>
  </si>
  <si>
    <t>BC60127</t>
  </si>
  <si>
    <t>BC50694</t>
  </si>
  <si>
    <t>BC50230</t>
  </si>
  <si>
    <t>BC60191</t>
  </si>
  <si>
    <t>Denham Ford BC Ltd.</t>
  </si>
  <si>
    <t>BC60185</t>
  </si>
  <si>
    <t>Comox Regional District</t>
  </si>
  <si>
    <t>BC50184</t>
  </si>
  <si>
    <t>BC60116</t>
  </si>
  <si>
    <t>Desert Cardlock Fuel Services Ltd</t>
  </si>
  <si>
    <t>BC60117</t>
  </si>
  <si>
    <t>BC60203</t>
  </si>
  <si>
    <t>BC60011</t>
  </si>
  <si>
    <t>BC60278</t>
  </si>
  <si>
    <t>Transfer Station</t>
  </si>
  <si>
    <t>BC50551</t>
  </si>
  <si>
    <t>BC60266</t>
  </si>
  <si>
    <t>Elkford Transfer Station - Inkaneep Rd</t>
  </si>
  <si>
    <t>BC50660</t>
  </si>
  <si>
    <t>BC60036</t>
  </si>
  <si>
    <t>Ernie's Towing Inc.</t>
  </si>
  <si>
    <t>BC60235</t>
  </si>
  <si>
    <t>False Creek Fuels Ltd.</t>
  </si>
  <si>
    <t>BC60202</t>
  </si>
  <si>
    <t>BC60241</t>
  </si>
  <si>
    <t>BC60204</t>
  </si>
  <si>
    <t>Port Alberni Port Authority</t>
  </si>
  <si>
    <t>BC60037</t>
  </si>
  <si>
    <t>BC60015</t>
  </si>
  <si>
    <t>Regional District of Fraser-Fort George</t>
  </si>
  <si>
    <t>BC60129</t>
  </si>
  <si>
    <t>Fort St John Co-operative Association</t>
  </si>
  <si>
    <t>BC60128</t>
  </si>
  <si>
    <t>BC60130</t>
  </si>
  <si>
    <t>BC60209</t>
  </si>
  <si>
    <t>BC60193</t>
  </si>
  <si>
    <t>BC60194</t>
  </si>
  <si>
    <t>BC60131</t>
  </si>
  <si>
    <t>Four Rivers Co-op</t>
  </si>
  <si>
    <t>BC60275</t>
  </si>
  <si>
    <t>Four Rivers Co-operative (Vanderhoof 2021)</t>
  </si>
  <si>
    <t>Four Rivers Co-operative Petroleum</t>
  </si>
  <si>
    <t>BC50758</t>
  </si>
  <si>
    <t>BC50754</t>
  </si>
  <si>
    <t>BC60024</t>
  </si>
  <si>
    <t>BC50429</t>
  </si>
  <si>
    <t>BC60038</t>
  </si>
  <si>
    <t>BC50594</t>
  </si>
  <si>
    <t>BC60187</t>
  </si>
  <si>
    <t>Gabriola Island Recycling Organization</t>
  </si>
  <si>
    <t>BC50304</t>
  </si>
  <si>
    <t>BC60132</t>
  </si>
  <si>
    <t>BC50456</t>
  </si>
  <si>
    <t>BC60232</t>
  </si>
  <si>
    <t>Geraco Enterprises Ltd.</t>
  </si>
  <si>
    <t>BC60231</t>
  </si>
  <si>
    <t>GFL Environmental Inc.</t>
  </si>
  <si>
    <t>BC60245</t>
  </si>
  <si>
    <t>BC60246</t>
  </si>
  <si>
    <t>BC60250</t>
  </si>
  <si>
    <t>BC60228</t>
  </si>
  <si>
    <t>BC60227</t>
  </si>
  <si>
    <t>BC60039</t>
  </si>
  <si>
    <t>BC60040</t>
  </si>
  <si>
    <t>Bulkley Automotive Ltd.</t>
  </si>
  <si>
    <t>BC60133</t>
  </si>
  <si>
    <t>Glenn's Small Car Parts &amp; Repairs Ltd</t>
  </si>
  <si>
    <t>BC50816</t>
  </si>
  <si>
    <t>BC60140</t>
  </si>
  <si>
    <t>Squamish-Lillooet Regional District</t>
  </si>
  <si>
    <t>BC60186</t>
  </si>
  <si>
    <t>BC60041</t>
  </si>
  <si>
    <t>BC60168</t>
  </si>
  <si>
    <t>Columbia Shuswap Regional District</t>
  </si>
  <si>
    <t>BC60281</t>
  </si>
  <si>
    <t>Granton Motors Ltd</t>
  </si>
  <si>
    <t>BC60177</t>
  </si>
  <si>
    <t>1155036 BC Ltd.</t>
  </si>
  <si>
    <t>BC60178</t>
  </si>
  <si>
    <t>BC60234</t>
  </si>
  <si>
    <t>VI Oil Services Inc.</t>
  </si>
  <si>
    <t>BC60076</t>
  </si>
  <si>
    <t>0964457 BC Ltd.</t>
  </si>
  <si>
    <t>BC60112</t>
  </si>
  <si>
    <t>Bernhardt Auto Ltd</t>
  </si>
  <si>
    <t>BC60077</t>
  </si>
  <si>
    <t>0692083 BC Ltd.</t>
  </si>
  <si>
    <t>BC60254</t>
  </si>
  <si>
    <t>Kelowna GCOC Investments Ltd.</t>
  </si>
  <si>
    <t>BC60265</t>
  </si>
  <si>
    <t>Great Canadian Oil Change (Kelowna-Richter St)</t>
  </si>
  <si>
    <t>Slick Six Oil Ltd</t>
  </si>
  <si>
    <t>BC60264</t>
  </si>
  <si>
    <t>Casaction Oil Ltd</t>
  </si>
  <si>
    <t>BC60086</t>
  </si>
  <si>
    <t>1003435 BC Ltd.</t>
  </si>
  <si>
    <t>BC60237</t>
  </si>
  <si>
    <t>BC60081</t>
  </si>
  <si>
    <t>Chwelos Capital Inc.</t>
  </si>
  <si>
    <t>BC60233</t>
  </si>
  <si>
    <t>BC60226</t>
  </si>
  <si>
    <t>BC60082</t>
  </si>
  <si>
    <t>Bernhardt Auto Ltd.</t>
  </si>
  <si>
    <t>BC50480</t>
  </si>
  <si>
    <t>BC50752</t>
  </si>
  <si>
    <t>BC60256</t>
  </si>
  <si>
    <t>Squamish GCOC Investments Ltd.</t>
  </si>
  <si>
    <t>BC60084</t>
  </si>
  <si>
    <t>WBC Holdings Ltd.</t>
  </si>
  <si>
    <t>BC60085</t>
  </si>
  <si>
    <t>BC60216</t>
  </si>
  <si>
    <t>1195128 BC Ltd.</t>
  </si>
  <si>
    <t>BC60087</t>
  </si>
  <si>
    <t>Fifty Fifty - Four Enterprises</t>
  </si>
  <si>
    <t>BC60042</t>
  </si>
  <si>
    <t>Greendale Motors Ltd.</t>
  </si>
  <si>
    <t>BC60114</t>
  </si>
  <si>
    <t>BC60043</t>
  </si>
  <si>
    <t>BC60044</t>
  </si>
  <si>
    <t>BC60282</t>
  </si>
  <si>
    <t>Harbour Authority of Saltspring Island</t>
  </si>
  <si>
    <t>BC50446</t>
  </si>
  <si>
    <t>BC60013</t>
  </si>
  <si>
    <t>Capital Regional District</t>
  </si>
  <si>
    <t>BC60147</t>
  </si>
  <si>
    <t>BC60165</t>
  </si>
  <si>
    <t>Bella Bella Eco Depot</t>
  </si>
  <si>
    <t>BC60045</t>
  </si>
  <si>
    <t>402530 BC Ltd.</t>
  </si>
  <si>
    <t>BC50553</t>
  </si>
  <si>
    <t>BC60221</t>
  </si>
  <si>
    <t>Peace River Regional District</t>
  </si>
  <si>
    <t>BC60135</t>
  </si>
  <si>
    <t>Chase Tire Ltd</t>
  </si>
  <si>
    <t>BC60046</t>
  </si>
  <si>
    <t>BC60047</t>
  </si>
  <si>
    <t>C.R. Ironwood Auto Technicians</t>
  </si>
  <si>
    <t>BC50465</t>
  </si>
  <si>
    <t>BC60260</t>
  </si>
  <si>
    <t>North Coast Regional District (NCRD)</t>
  </si>
  <si>
    <t>BC60259</t>
  </si>
  <si>
    <t>BC50010</t>
  </si>
  <si>
    <t>BC60279</t>
  </si>
  <si>
    <t>Jaxsen - Pacific Marine and Motorsport</t>
  </si>
  <si>
    <t>Jaxsen - Pacific Marine and Motorsport Ltd.</t>
  </si>
  <si>
    <t>BC60049</t>
  </si>
  <si>
    <t>Jepson Petroleum Ltd.</t>
  </si>
  <si>
    <t>BC60055</t>
  </si>
  <si>
    <t>BC60051</t>
  </si>
  <si>
    <t>BC60050</t>
  </si>
  <si>
    <t>BC60010</t>
  </si>
  <si>
    <t>Berco Lube (BC Division) Inc.</t>
  </si>
  <si>
    <t>BC60009</t>
  </si>
  <si>
    <t>BC60188</t>
  </si>
  <si>
    <t>Berco Lube (BC Division) Inc</t>
  </si>
  <si>
    <t>BC60095</t>
  </si>
  <si>
    <t>1121954 BC Ltd.</t>
  </si>
  <si>
    <t>BC60257</t>
  </si>
  <si>
    <t>KP LUBE (BC) INC</t>
  </si>
  <si>
    <t>BC60189</t>
  </si>
  <si>
    <t>BC60097</t>
  </si>
  <si>
    <t>Pawar Investments Ltd.</t>
  </si>
  <si>
    <t>BC60192</t>
  </si>
  <si>
    <t>1038199 BC Ltd.</t>
  </si>
  <si>
    <t>BC50518</t>
  </si>
  <si>
    <t>BC60277</t>
  </si>
  <si>
    <t>BC60136</t>
  </si>
  <si>
    <t>Anchor TireSales 2007 Ltd</t>
  </si>
  <si>
    <t>BC50688</t>
  </si>
  <si>
    <t>Seaport Tire Ltd.</t>
  </si>
  <si>
    <t>BC60205</t>
  </si>
  <si>
    <t>Kenmac Parts (1967) Ltd.</t>
  </si>
  <si>
    <t>BC60236</t>
  </si>
  <si>
    <t>Regional District of Okanagan-Similkameen</t>
  </si>
  <si>
    <t>BC60124</t>
  </si>
  <si>
    <t>BC50525</t>
  </si>
  <si>
    <t>BC60059</t>
  </si>
  <si>
    <t>BC60200</t>
  </si>
  <si>
    <t>Lasqueti Island Recycling Depot</t>
  </si>
  <si>
    <t>BC60061</t>
  </si>
  <si>
    <t>Cariboo Regional District</t>
  </si>
  <si>
    <t>BC60141</t>
  </si>
  <si>
    <t>BC60244</t>
  </si>
  <si>
    <t>Lil'wat Nation</t>
  </si>
  <si>
    <t>BC50738</t>
  </si>
  <si>
    <t>BC60148</t>
  </si>
  <si>
    <t>BC60149</t>
  </si>
  <si>
    <t>BC60150</t>
  </si>
  <si>
    <t>BC60151</t>
  </si>
  <si>
    <t>BC50689</t>
  </si>
  <si>
    <t>BC60016</t>
  </si>
  <si>
    <t>BC60017</t>
  </si>
  <si>
    <t>BC60062</t>
  </si>
  <si>
    <t>Meade Creek Recycling Centre (CWVRD)</t>
  </si>
  <si>
    <t>Cowichan Valley Regional District</t>
  </si>
  <si>
    <t>BC50007</t>
  </si>
  <si>
    <t>BC60063</t>
  </si>
  <si>
    <t>Method Marine Supply Co. Ltd.</t>
  </si>
  <si>
    <t>BC60122</t>
  </si>
  <si>
    <t>BC60272</t>
  </si>
  <si>
    <t>Mr. Lube #141 (Burnaby - Hastings St)</t>
  </si>
  <si>
    <t>Eighty Five Lube Services Inc</t>
  </si>
  <si>
    <t>BC60271</t>
  </si>
  <si>
    <t>Mr. Lube #159 (Coquitlam - Barnet Hwy)</t>
  </si>
  <si>
    <t>Seventy Five Lube Services Inc</t>
  </si>
  <si>
    <t>BC60239</t>
  </si>
  <si>
    <t>0982557 BC Ltd.</t>
  </si>
  <si>
    <t>BC60273</t>
  </si>
  <si>
    <t>Mr. Lube #201 (Kingsway Ave)</t>
  </si>
  <si>
    <t>Ninety Five Lube Services Inc</t>
  </si>
  <si>
    <t>BC50474</t>
  </si>
  <si>
    <t>Everest Services Inc.</t>
  </si>
  <si>
    <t>BC50015</t>
  </si>
  <si>
    <t>Victoria Lubrications Ltd.</t>
  </si>
  <si>
    <t>BC50030</t>
  </si>
  <si>
    <t>Kendall Lube Land Ltd</t>
  </si>
  <si>
    <t>BC60238</t>
  </si>
  <si>
    <t>Raedler &amp; Associates Consulting Ltd. (628398 BC Ltd.)</t>
  </si>
  <si>
    <t>BC60106</t>
  </si>
  <si>
    <t>TRC Management Ltd</t>
  </si>
  <si>
    <t>BC60107</t>
  </si>
  <si>
    <t>462759 BC Ltd</t>
  </si>
  <si>
    <t>BC60213</t>
  </si>
  <si>
    <t>BC60248</t>
  </si>
  <si>
    <t>Hapnin Enterprises Ltd.</t>
  </si>
  <si>
    <t>BC60207</t>
  </si>
  <si>
    <t>RND Auto Industrial Limited</t>
  </si>
  <si>
    <t>BC50550</t>
  </si>
  <si>
    <t>N. I. Industrial Automotive Ltd</t>
  </si>
  <si>
    <t>BC60172</t>
  </si>
  <si>
    <t>BC60183</t>
  </si>
  <si>
    <t>Nelson Leafs Hockey Society</t>
  </si>
  <si>
    <t>BC60065</t>
  </si>
  <si>
    <t>BC60096</t>
  </si>
  <si>
    <t>BC60263</t>
  </si>
  <si>
    <t>Greater Vancouver Sewerage &amp; Drainage District</t>
  </si>
  <si>
    <t>BC50208</t>
  </si>
  <si>
    <t>BC50454</t>
  </si>
  <si>
    <t>BC60199</t>
  </si>
  <si>
    <t>MAG Enterprises Ltd.</t>
  </si>
  <si>
    <t>BC60014</t>
  </si>
  <si>
    <t>JJH Enterprises Ltd.</t>
  </si>
  <si>
    <t>BC50256</t>
  </si>
  <si>
    <t>BC60180</t>
  </si>
  <si>
    <t>BC50753</t>
  </si>
  <si>
    <t>BC50198</t>
  </si>
  <si>
    <t>BC60269</t>
  </si>
  <si>
    <t>Parksville Bottle and Recycling Depot - Parksville</t>
  </si>
  <si>
    <t>Heliosphere Acceleration Flux Inc.</t>
  </si>
  <si>
    <t>BC60163</t>
  </si>
  <si>
    <t>First Choice Auto Locators Ltd.</t>
  </si>
  <si>
    <t>BC60067</t>
  </si>
  <si>
    <t>Peace Country Petroleum Sales Ltd.</t>
  </si>
  <si>
    <t>BC60068</t>
  </si>
  <si>
    <t>Peerless Road Recycling Centre  (CWVRD)</t>
  </si>
  <si>
    <t>BC60069</t>
  </si>
  <si>
    <t>BC60072</t>
  </si>
  <si>
    <t>Northwest Fuels Ltd</t>
  </si>
  <si>
    <t>BC60071</t>
  </si>
  <si>
    <t>Northwest Fuels Ltd.</t>
  </si>
  <si>
    <t>BC50349</t>
  </si>
  <si>
    <t>Petro Canada - Stewart  (Granmac Services Ltd.)</t>
  </si>
  <si>
    <t>BC60070</t>
  </si>
  <si>
    <t>BC60214</t>
  </si>
  <si>
    <t>Polar Park Automotive &amp; Industrial Sales</t>
  </si>
  <si>
    <t>BC60159</t>
  </si>
  <si>
    <t>Port Alberni Marine Fuels and Services Ltd.</t>
  </si>
  <si>
    <t>BC60268</t>
  </si>
  <si>
    <t>BC50006</t>
  </si>
  <si>
    <t>BC50488</t>
  </si>
  <si>
    <t>J-R Contracting &amp; Recycling Ltd.</t>
  </si>
  <si>
    <t>BC50059</t>
  </si>
  <si>
    <t>BC60019</t>
  </si>
  <si>
    <t>BC60158</t>
  </si>
  <si>
    <t>BC50690</t>
  </si>
  <si>
    <t>BC60012</t>
  </si>
  <si>
    <t>Revelstoke Refuse Disposal Facility</t>
  </si>
  <si>
    <t>BC50173</t>
  </si>
  <si>
    <t>BC60230</t>
  </si>
  <si>
    <t>City of Richmond</t>
  </si>
  <si>
    <t>BC60074</t>
  </si>
  <si>
    <t>BC60220</t>
  </si>
  <si>
    <t>595620 Ltd.</t>
  </si>
  <si>
    <t>BC50602</t>
  </si>
  <si>
    <t>BC50309</t>
  </si>
  <si>
    <t>BC60126</t>
  </si>
  <si>
    <t>BC60152</t>
  </si>
  <si>
    <t>BC60184</t>
  </si>
  <si>
    <t>BC60075</t>
  </si>
  <si>
    <t>0640653 BC Ltd</t>
  </si>
  <si>
    <t>BC60167</t>
  </si>
  <si>
    <t>Sung Min Holdings Corporation</t>
  </si>
  <si>
    <t>BC50455</t>
  </si>
  <si>
    <t>BC60139</t>
  </si>
  <si>
    <t>Shortstop Auto Service Inc.</t>
  </si>
  <si>
    <t>BC60102</t>
  </si>
  <si>
    <t>BC60153</t>
  </si>
  <si>
    <t>BC60208</t>
  </si>
  <si>
    <t>South Van. Bottle Depot (Zims) Ltd.</t>
  </si>
  <si>
    <t>BC60154</t>
  </si>
  <si>
    <t>BC50687</t>
  </si>
  <si>
    <t>BC60142</t>
  </si>
  <si>
    <t>Independent Marketing Canada Ltd</t>
  </si>
  <si>
    <t>BC50673</t>
  </si>
  <si>
    <t>BC60218</t>
  </si>
  <si>
    <t>BC60267</t>
  </si>
  <si>
    <t>Tahltan Indian Band</t>
  </si>
  <si>
    <t>BC60161</t>
  </si>
  <si>
    <t>BC60283</t>
  </si>
  <si>
    <t>PRJD Enterprises Ltd</t>
  </si>
  <si>
    <t>BC60240</t>
  </si>
  <si>
    <t>Takla Nation</t>
  </si>
  <si>
    <t>BC50502</t>
  </si>
  <si>
    <t>BC60157</t>
  </si>
  <si>
    <t>Central Coast Regional District</t>
  </si>
  <si>
    <t>BC50639</t>
  </si>
  <si>
    <t>BC60249</t>
  </si>
  <si>
    <t>BC60196</t>
  </si>
  <si>
    <t>Town of Osoyoos</t>
  </si>
  <si>
    <t>BC60110</t>
  </si>
  <si>
    <t>Triton Automotive and Industrial Ltd</t>
  </si>
  <si>
    <t>BC60219</t>
  </si>
  <si>
    <t>Tsehum Harbour Authority</t>
  </si>
  <si>
    <t>BC60270</t>
  </si>
  <si>
    <t>BC60018</t>
  </si>
  <si>
    <t>BC50494</t>
  </si>
  <si>
    <t>Vancouver Landfill</t>
  </si>
  <si>
    <t>BC60020</t>
  </si>
  <si>
    <t>BC60103</t>
  </si>
  <si>
    <t>Vjeko Zima</t>
  </si>
  <si>
    <t>BC60182</t>
  </si>
  <si>
    <t>Village of Port Alice</t>
  </si>
  <si>
    <t>BC50251</t>
  </si>
  <si>
    <t>BC60175</t>
  </si>
  <si>
    <t>BC60155</t>
  </si>
  <si>
    <t>BC60211</t>
  </si>
  <si>
    <t>Wide Sky Disposal 1989 Ltd</t>
  </si>
  <si>
    <t>BC60201</t>
  </si>
  <si>
    <t>Shane Williamson</t>
  </si>
  <si>
    <t>BC60164</t>
  </si>
  <si>
    <t>Double Mac Motors Ltd.</t>
  </si>
  <si>
    <t>BC50793</t>
  </si>
  <si>
    <t>BC60276</t>
  </si>
  <si>
    <t>Cummings Road Regional Transfer Station</t>
  </si>
  <si>
    <t>8375 Alpine Dr</t>
  </si>
  <si>
    <t>V2N 5W7</t>
  </si>
  <si>
    <t>BC60284</t>
  </si>
  <si>
    <t>Central Surrey Recycling and Waste Centre</t>
  </si>
  <si>
    <t>V3S 2B9</t>
  </si>
  <si>
    <t>Titanium Ford</t>
  </si>
  <si>
    <t>BC60289</t>
  </si>
  <si>
    <t>Address</t>
  </si>
  <si>
    <t>Old Fort Rd</t>
  </si>
  <si>
    <t>V1J 0S6</t>
  </si>
  <si>
    <t>6711 154 St</t>
  </si>
  <si>
    <t>8  Manitou Road | RR5</t>
  </si>
  <si>
    <t>+1 250 722 3885</t>
  </si>
  <si>
    <t>BC60287</t>
  </si>
  <si>
    <t>Kwadacha Nation Eco Depot</t>
  </si>
  <si>
    <t>Kwadacha Nation</t>
  </si>
  <si>
    <t>105 Tsigazi Drive, Fort Ware</t>
  </si>
  <si>
    <t>Fort Ware</t>
  </si>
  <si>
    <t>V0J 3B0</t>
  </si>
  <si>
    <t>+1 250 471 2302</t>
  </si>
  <si>
    <t>BC60274</t>
  </si>
  <si>
    <t>Pender Island Recycling Depot</t>
  </si>
  <si>
    <t>Pender Island Recycling Society</t>
  </si>
  <si>
    <t>4400 Otter Bay Rd</t>
  </si>
  <si>
    <t>Pender Island</t>
  </si>
  <si>
    <t>V0N 2M1</t>
  </si>
  <si>
    <t>+1 250 629 6962</t>
  </si>
  <si>
    <t>Titanium Ventures Ltd.</t>
  </si>
  <si>
    <t>10025 152 St</t>
  </si>
  <si>
    <t>+1 604 584 1566</t>
  </si>
  <si>
    <t>BC60290</t>
  </si>
  <si>
    <t>BC60288</t>
  </si>
  <si>
    <t>1180 Campbell Hill Drive East</t>
  </si>
  <si>
    <t>Cache Creek</t>
  </si>
  <si>
    <t>Alert Bay Transfer Station</t>
  </si>
  <si>
    <t>The Corporation of the Village of Alert Bay</t>
  </si>
  <si>
    <t>154 Alder Rd</t>
  </si>
  <si>
    <t>+1 250 974 7091</t>
  </si>
  <si>
    <t>Boston Flats Eco Depot</t>
  </si>
  <si>
    <t>V0K 0A5</t>
  </si>
  <si>
    <t>Bridgeview Marine Ltd. - Delta</t>
  </si>
  <si>
    <t>1655 Whyte Avenue | (MARINE/BOAT ACCESS ONLY – NO ROAD ACCESS)</t>
  </si>
  <si>
    <t>BC60291</t>
  </si>
  <si>
    <t>Mr. Lube #199 - Langley</t>
  </si>
  <si>
    <t>Resilient Management West Corp</t>
  </si>
  <si>
    <t>20112 Fraser Hwy</t>
  </si>
  <si>
    <t>Langley</t>
  </si>
  <si>
    <t>V3A 4E5</t>
  </si>
  <si>
    <t>+1 604 532 5990</t>
  </si>
  <si>
    <t>Kleindale Supply Ltd (formerly Pender Harbour Diesel Co.)</t>
  </si>
  <si>
    <t>Kleindale Supply Ltd</t>
  </si>
  <si>
    <t>List of Active and Approved RCFs -- as of Jan 3, 2023</t>
  </si>
  <si>
    <t>Jan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</si>
</sst>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[$-F800]dddd\,\ mmmm\ dd\,\ yyyy"/>
    <numFmt numFmtId="168" formatCode="_-* #,##0.0_-;\-* #,##0.0_-;_-* &quot;-&quot;??_-;_-@_-"/>
    <numFmt numFmtId="169" formatCode="&quot;$&quot;#,##0.00"/>
    <numFmt numFmtId="170" formatCode="_(* #,##0.0_);_(* \(#,##0.0\);_(* &quot;-&quot;??_);_(@_)"/>
    <numFmt numFmtId="171" formatCode="#,##0.0_);\(#,##0.0\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CG Times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444444"/>
      <name val="Roboto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Calibri"/>
    </font>
    <font>
      <b/>
      <u/>
      <sz val="16"/>
      <color theme="1"/>
      <name val="Calibri"/>
      <family val="2"/>
      <scheme val="minor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12" fillId="0" borderId="0" xfId="0" applyFont="1"/>
    <xf numFmtId="0" fontId="13" fillId="0" borderId="0" xfId="0" applyFont="1"/>
    <xf numFmtId="0" fontId="0" fillId="2" borderId="0" xfId="0" applyFill="1"/>
    <xf numFmtId="0" fontId="13" fillId="2" borderId="0" xfId="0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0" fillId="2" borderId="4" xfId="0" applyFill="1" applyBorder="1"/>
    <xf numFmtId="0" fontId="12" fillId="2" borderId="0" xfId="0" applyFont="1" applyFill="1"/>
    <xf numFmtId="0" fontId="1" fillId="2" borderId="1" xfId="6" applyFill="1" applyBorder="1"/>
    <xf numFmtId="0" fontId="1" fillId="2" borderId="6" xfId="6" applyFill="1" applyBorder="1" applyAlignment="1">
      <alignment horizontal="left"/>
    </xf>
    <xf numFmtId="0" fontId="14" fillId="2" borderId="3" xfId="0" applyFont="1" applyFill="1" applyBorder="1" applyAlignment="1">
      <alignment horizontal="center" vertical="center"/>
    </xf>
    <xf numFmtId="0" fontId="1" fillId="2" borderId="7" xfId="6" applyFill="1" applyBorder="1" applyAlignment="1">
      <alignment horizontal="left"/>
    </xf>
    <xf numFmtId="0" fontId="1" fillId="3" borderId="8" xfId="6" applyFill="1" applyBorder="1" applyAlignment="1">
      <alignment horizontal="left"/>
    </xf>
    <xf numFmtId="0" fontId="1" fillId="3" borderId="9" xfId="6" applyFill="1" applyBorder="1" applyAlignment="1">
      <alignment horizontal="center"/>
    </xf>
    <xf numFmtId="0" fontId="1" fillId="3" borderId="10" xfId="6" applyFill="1" applyBorder="1" applyAlignment="1">
      <alignment horizontal="center"/>
    </xf>
    <xf numFmtId="10" fontId="4" fillId="2" borderId="0" xfId="9" applyNumberFormat="1" applyFont="1" applyFill="1" applyBorder="1" applyAlignment="1" applyProtection="1">
      <alignment horizontal="right" indent="1"/>
    </xf>
    <xf numFmtId="164" fontId="4" fillId="0" borderId="4" xfId="4" applyFont="1" applyBorder="1" applyAlignment="1" applyProtection="1"/>
    <xf numFmtId="0" fontId="15" fillId="0" borderId="11" xfId="0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10" fontId="4" fillId="0" borderId="11" xfId="9" applyNumberFormat="1" applyFont="1" applyBorder="1" applyAlignment="1" applyProtection="1">
      <alignment horizontal="center" vertical="center" wrapText="1"/>
    </xf>
    <xf numFmtId="0" fontId="3" fillId="3" borderId="8" xfId="6" applyFont="1" applyFill="1" applyBorder="1" applyAlignment="1">
      <alignment horizontal="left"/>
    </xf>
    <xf numFmtId="0" fontId="3" fillId="3" borderId="9" xfId="6" applyFont="1" applyFill="1" applyBorder="1" applyAlignment="1">
      <alignment horizontal="left"/>
    </xf>
    <xf numFmtId="0" fontId="3" fillId="3" borderId="9" xfId="6" applyFont="1" applyFill="1" applyBorder="1" applyAlignment="1">
      <alignment horizontal="center"/>
    </xf>
    <xf numFmtId="165" fontId="3" fillId="3" borderId="9" xfId="2" applyFont="1" applyFill="1" applyBorder="1" applyProtection="1"/>
    <xf numFmtId="10" fontId="3" fillId="3" borderId="9" xfId="9" applyNumberFormat="1" applyFont="1" applyFill="1" applyBorder="1" applyProtection="1"/>
    <xf numFmtId="165" fontId="3" fillId="3" borderId="10" xfId="2" applyFont="1" applyFill="1" applyBorder="1" applyProtection="1"/>
    <xf numFmtId="0" fontId="5" fillId="2" borderId="2" xfId="6" quotePrefix="1" applyFont="1" applyFill="1" applyBorder="1"/>
    <xf numFmtId="167" fontId="11" fillId="0" borderId="15" xfId="0" quotePrefix="1" applyNumberFormat="1" applyFont="1" applyBorder="1" applyAlignment="1">
      <alignment horizontal="right"/>
    </xf>
    <xf numFmtId="166" fontId="4" fillId="2" borderId="9" xfId="8" applyNumberFormat="1" applyFont="1" applyFill="1" applyBorder="1" applyAlignment="1" applyProtection="1">
      <alignment horizontal="center" vertical="center"/>
    </xf>
    <xf numFmtId="171" fontId="15" fillId="0" borderId="13" xfId="1" applyNumberFormat="1" applyFont="1" applyFill="1" applyBorder="1" applyAlignment="1" applyProtection="1">
      <alignment horizontal="center"/>
    </xf>
    <xf numFmtId="0" fontId="4" fillId="0" borderId="18" xfId="6" applyFont="1" applyBorder="1" applyAlignment="1">
      <alignment horizontal="center" vertical="center" wrapText="1"/>
    </xf>
    <xf numFmtId="165" fontId="4" fillId="0" borderId="19" xfId="2" applyFont="1" applyBorder="1" applyAlignment="1" applyProtection="1">
      <alignment horizontal="center" vertical="center" wrapText="1"/>
    </xf>
    <xf numFmtId="10" fontId="4" fillId="2" borderId="15" xfId="9" applyNumberFormat="1" applyFont="1" applyFill="1" applyBorder="1" applyAlignment="1" applyProtection="1">
      <alignment horizontal="right" indent="1"/>
    </xf>
    <xf numFmtId="0" fontId="1" fillId="2" borderId="11" xfId="6" applyFill="1" applyBorder="1" applyAlignment="1">
      <alignment horizontal="left"/>
    </xf>
    <xf numFmtId="0" fontId="6" fillId="2" borderId="1" xfId="0" applyFont="1" applyFill="1" applyBorder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7" fillId="2" borderId="1" xfId="6" applyFont="1" applyFill="1" applyBorder="1"/>
    <xf numFmtId="0" fontId="8" fillId="2" borderId="1" xfId="6" applyFont="1" applyFill="1" applyBorder="1" applyAlignment="1">
      <alignment horizontal="center" vertical="center"/>
    </xf>
    <xf numFmtId="166" fontId="1" fillId="4" borderId="20" xfId="8" applyNumberFormat="1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center"/>
    </xf>
    <xf numFmtId="0" fontId="1" fillId="2" borderId="24" xfId="6" applyFill="1" applyBorder="1" applyAlignment="1">
      <alignment horizontal="left"/>
    </xf>
    <xf numFmtId="0" fontId="1" fillId="2" borderId="1" xfId="6" applyFill="1" applyBorder="1" applyAlignment="1">
      <alignment horizontal="left"/>
    </xf>
    <xf numFmtId="0" fontId="1" fillId="2" borderId="25" xfId="6" applyFill="1" applyBorder="1" applyAlignment="1">
      <alignment horizontal="left"/>
    </xf>
    <xf numFmtId="0" fontId="12" fillId="2" borderId="4" xfId="0" applyFont="1" applyFill="1" applyBorder="1"/>
    <xf numFmtId="10" fontId="1" fillId="2" borderId="4" xfId="9" applyNumberFormat="1" applyFont="1" applyFill="1" applyBorder="1" applyAlignment="1" applyProtection="1">
      <alignment horizontal="right" indent="1"/>
    </xf>
    <xf numFmtId="0" fontId="15" fillId="0" borderId="30" xfId="0" applyFont="1" applyBorder="1" applyAlignment="1">
      <alignment horizontal="center" vertical="center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15" fontId="1" fillId="4" borderId="20" xfId="0" applyNumberFormat="1" applyFont="1" applyFill="1" applyBorder="1" applyAlignment="1" applyProtection="1">
      <alignment horizontal="center"/>
      <protection locked="0"/>
    </xf>
    <xf numFmtId="49" fontId="1" fillId="4" borderId="20" xfId="0" applyNumberFormat="1" applyFont="1" applyFill="1" applyBorder="1" applyAlignment="1" applyProtection="1">
      <alignment horizontal="center"/>
      <protection locked="0"/>
    </xf>
    <xf numFmtId="1" fontId="1" fillId="4" borderId="20" xfId="2" applyNumberFormat="1" applyFont="1" applyFill="1" applyBorder="1" applyAlignment="1" applyProtection="1">
      <alignment horizontal="center"/>
      <protection locked="0"/>
    </xf>
    <xf numFmtId="49" fontId="1" fillId="4" borderId="21" xfId="0" applyNumberFormat="1" applyFont="1" applyFill="1" applyBorder="1" applyAlignment="1" applyProtection="1">
      <alignment horizontal="center"/>
      <protection locked="0"/>
    </xf>
    <xf numFmtId="0" fontId="12" fillId="4" borderId="31" xfId="0" applyFont="1" applyFill="1" applyBorder="1" applyAlignment="1" applyProtection="1">
      <alignment horizontal="center"/>
      <protection locked="0"/>
    </xf>
    <xf numFmtId="0" fontId="12" fillId="0" borderId="33" xfId="0" applyFont="1" applyBorder="1"/>
    <xf numFmtId="0" fontId="12" fillId="0" borderId="34" xfId="0" applyFont="1" applyBorder="1"/>
    <xf numFmtId="0" fontId="12" fillId="0" borderId="4" xfId="0" applyFont="1" applyBorder="1"/>
    <xf numFmtId="0" fontId="4" fillId="0" borderId="35" xfId="6" applyFont="1" applyBorder="1"/>
    <xf numFmtId="0" fontId="12" fillId="0" borderId="36" xfId="0" applyFont="1" applyBorder="1"/>
    <xf numFmtId="168" fontId="1" fillId="0" borderId="11" xfId="2" applyNumberFormat="1" applyFont="1" applyFill="1" applyBorder="1" applyAlignment="1" applyProtection="1">
      <alignment horizontal="center"/>
    </xf>
    <xf numFmtId="168" fontId="1" fillId="0" borderId="20" xfId="2" applyNumberFormat="1" applyFont="1" applyFill="1" applyBorder="1" applyAlignment="1" applyProtection="1">
      <alignment horizontal="center"/>
    </xf>
    <xf numFmtId="168" fontId="1" fillId="0" borderId="37" xfId="2" applyNumberFormat="1" applyFont="1" applyFill="1" applyBorder="1" applyAlignment="1" applyProtection="1">
      <alignment horizontal="center"/>
    </xf>
    <xf numFmtId="168" fontId="1" fillId="0" borderId="22" xfId="2" applyNumberFormat="1" applyFont="1" applyFill="1" applyBorder="1" applyAlignment="1" applyProtection="1">
      <alignment horizontal="center"/>
    </xf>
    <xf numFmtId="168" fontId="1" fillId="0" borderId="13" xfId="6" applyNumberFormat="1" applyBorder="1"/>
    <xf numFmtId="0" fontId="4" fillId="0" borderId="0" xfId="6" applyFont="1"/>
    <xf numFmtId="168" fontId="1" fillId="0" borderId="34" xfId="6" applyNumberFormat="1" applyBorder="1"/>
    <xf numFmtId="0" fontId="4" fillId="0" borderId="3" xfId="6" applyFont="1" applyBorder="1"/>
    <xf numFmtId="168" fontId="1" fillId="0" borderId="3" xfId="6" applyNumberFormat="1" applyBorder="1"/>
    <xf numFmtId="171" fontId="1" fillId="4" borderId="20" xfId="1" applyNumberFormat="1" applyFont="1" applyFill="1" applyBorder="1" applyAlignment="1" applyProtection="1">
      <alignment horizontal="center" vertical="center" wrapText="1"/>
      <protection locked="0"/>
    </xf>
    <xf numFmtId="171" fontId="1" fillId="4" borderId="21" xfId="1" applyNumberFormat="1" applyFont="1" applyFill="1" applyBorder="1" applyAlignment="1" applyProtection="1">
      <alignment horizontal="center" vertical="center" wrapText="1"/>
      <protection locked="0"/>
    </xf>
    <xf numFmtId="171" fontId="1" fillId="4" borderId="20" xfId="1" applyNumberFormat="1" applyFont="1" applyFill="1" applyBorder="1" applyAlignment="1" applyProtection="1">
      <alignment horizontal="center" vertical="center"/>
      <protection locked="0"/>
    </xf>
    <xf numFmtId="2" fontId="1" fillId="4" borderId="20" xfId="8" applyNumberFormat="1" applyFont="1" applyFill="1" applyBorder="1" applyAlignment="1" applyProtection="1">
      <alignment horizontal="center" vertical="center"/>
      <protection locked="0"/>
    </xf>
    <xf numFmtId="0" fontId="12" fillId="4" borderId="35" xfId="0" applyFont="1" applyFill="1" applyBorder="1" applyAlignment="1" applyProtection="1">
      <alignment horizontal="center"/>
      <protection locked="0"/>
    </xf>
    <xf numFmtId="15" fontId="1" fillId="4" borderId="21" xfId="0" applyNumberFormat="1" applyFont="1" applyFill="1" applyBorder="1" applyAlignment="1" applyProtection="1">
      <alignment horizontal="center"/>
      <protection locked="0"/>
    </xf>
    <xf numFmtId="49" fontId="1" fillId="4" borderId="43" xfId="0" applyNumberFormat="1" applyFont="1" applyFill="1" applyBorder="1" applyAlignment="1" applyProtection="1">
      <alignment horizontal="center"/>
      <protection locked="0"/>
    </xf>
    <xf numFmtId="0" fontId="12" fillId="4" borderId="43" xfId="0" applyFont="1" applyFill="1" applyBorder="1" applyAlignment="1" applyProtection="1">
      <alignment horizontal="center"/>
      <protection locked="0"/>
    </xf>
    <xf numFmtId="171" fontId="1" fillId="4" borderId="43" xfId="1" applyNumberFormat="1" applyFont="1" applyFill="1" applyBorder="1" applyAlignment="1" applyProtection="1">
      <alignment horizontal="center" vertical="center"/>
      <protection locked="0"/>
    </xf>
    <xf numFmtId="166" fontId="1" fillId="4" borderId="43" xfId="8" applyNumberFormat="1" applyFont="1" applyFill="1" applyBorder="1" applyAlignment="1" applyProtection="1">
      <alignment horizontal="center" vertical="center"/>
      <protection locked="0"/>
    </xf>
    <xf numFmtId="2" fontId="1" fillId="4" borderId="43" xfId="8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/>
    <xf numFmtId="0" fontId="16" fillId="2" borderId="0" xfId="0" applyFont="1" applyFill="1"/>
    <xf numFmtId="0" fontId="17" fillId="2" borderId="26" xfId="6" applyFont="1" applyFill="1" applyBorder="1" applyAlignment="1">
      <alignment horizontal="left"/>
    </xf>
    <xf numFmtId="0" fontId="16" fillId="0" borderId="0" xfId="0" applyFont="1"/>
    <xf numFmtId="0" fontId="17" fillId="2" borderId="48" xfId="6" applyFont="1" applyFill="1" applyBorder="1" applyAlignment="1">
      <alignment horizontal="left"/>
    </xf>
    <xf numFmtId="0" fontId="17" fillId="2" borderId="48" xfId="6" applyFont="1" applyFill="1" applyBorder="1"/>
    <xf numFmtId="0" fontId="17" fillId="2" borderId="49" xfId="6" applyFont="1" applyFill="1" applyBorder="1" applyAlignment="1">
      <alignment horizontal="left"/>
    </xf>
    <xf numFmtId="0" fontId="16" fillId="3" borderId="8" xfId="0" applyFont="1" applyFill="1" applyBorder="1"/>
    <xf numFmtId="0" fontId="16" fillId="3" borderId="9" xfId="0" applyFont="1" applyFill="1" applyBorder="1"/>
    <xf numFmtId="0" fontId="15" fillId="0" borderId="51" xfId="0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16" fillId="4" borderId="12" xfId="0" applyFont="1" applyFill="1" applyBorder="1"/>
    <xf numFmtId="0" fontId="16" fillId="4" borderId="11" xfId="0" applyFont="1" applyFill="1" applyBorder="1"/>
    <xf numFmtId="0" fontId="16" fillId="4" borderId="23" xfId="0" applyFont="1" applyFill="1" applyBorder="1" applyAlignment="1" applyProtection="1">
      <alignment horizontal="center" vertical="center"/>
      <protection locked="0"/>
    </xf>
    <xf numFmtId="14" fontId="17" fillId="4" borderId="21" xfId="0" applyNumberFormat="1" applyFont="1" applyFill="1" applyBorder="1" applyAlignment="1" applyProtection="1">
      <alignment horizontal="center"/>
      <protection locked="0"/>
    </xf>
    <xf numFmtId="15" fontId="17" fillId="4" borderId="25" xfId="0" applyNumberFormat="1" applyFont="1" applyFill="1" applyBorder="1" applyAlignment="1" applyProtection="1">
      <alignment horizontal="center"/>
      <protection locked="0"/>
    </xf>
    <xf numFmtId="170" fontId="17" fillId="4" borderId="25" xfId="1" applyNumberFormat="1" applyFont="1" applyFill="1" applyBorder="1" applyAlignment="1" applyProtection="1">
      <alignment horizontal="center"/>
      <protection locked="0"/>
    </xf>
    <xf numFmtId="9" fontId="17" fillId="5" borderId="25" xfId="8" applyFont="1" applyFill="1" applyBorder="1" applyAlignment="1" applyProtection="1">
      <alignment horizontal="center"/>
      <protection locked="0"/>
    </xf>
    <xf numFmtId="2" fontId="17" fillId="5" borderId="25" xfId="8" applyNumberFormat="1" applyFont="1" applyFill="1" applyBorder="1" applyAlignment="1" applyProtection="1">
      <alignment horizontal="center"/>
      <protection locked="0"/>
    </xf>
    <xf numFmtId="164" fontId="17" fillId="5" borderId="52" xfId="4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6" fillId="4" borderId="53" xfId="0" applyFont="1" applyFill="1" applyBorder="1"/>
    <xf numFmtId="0" fontId="16" fillId="4" borderId="21" xfId="0" applyFont="1" applyFill="1" applyBorder="1"/>
    <xf numFmtId="0" fontId="16" fillId="4" borderId="45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16" fillId="4" borderId="31" xfId="0" applyFont="1" applyFill="1" applyBorder="1"/>
    <xf numFmtId="0" fontId="16" fillId="4" borderId="20" xfId="0" applyFont="1" applyFill="1" applyBorder="1"/>
    <xf numFmtId="0" fontId="16" fillId="4" borderId="45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/>
    <xf numFmtId="0" fontId="16" fillId="2" borderId="3" xfId="0" applyFont="1" applyFill="1" applyBorder="1"/>
    <xf numFmtId="0" fontId="16" fillId="0" borderId="9" xfId="0" applyFont="1" applyBorder="1"/>
    <xf numFmtId="0" fontId="16" fillId="0" borderId="10" xfId="0" applyFont="1" applyBorder="1"/>
    <xf numFmtId="170" fontId="16" fillId="0" borderId="51" xfId="1" applyNumberFormat="1" applyFont="1" applyBorder="1" applyAlignment="1" applyProtection="1">
      <alignment horizontal="center" vertical="center"/>
    </xf>
    <xf numFmtId="2" fontId="16" fillId="0" borderId="10" xfId="0" applyNumberFormat="1" applyFont="1" applyBorder="1"/>
    <xf numFmtId="164" fontId="21" fillId="0" borderId="14" xfId="4" applyFont="1" applyFill="1" applyBorder="1" applyAlignment="1" applyProtection="1">
      <alignment horizontal="center"/>
    </xf>
    <xf numFmtId="0" fontId="16" fillId="0" borderId="36" xfId="0" applyFont="1" applyBorder="1"/>
    <xf numFmtId="165" fontId="17" fillId="5" borderId="17" xfId="1" applyFont="1" applyFill="1" applyBorder="1" applyAlignment="1" applyProtection="1">
      <alignment horizontal="center"/>
    </xf>
    <xf numFmtId="169" fontId="1" fillId="5" borderId="23" xfId="9" applyNumberFormat="1" applyFont="1" applyFill="1" applyBorder="1" applyAlignment="1" applyProtection="1">
      <alignment horizontal="center" vertical="center" wrapText="1"/>
    </xf>
    <xf numFmtId="165" fontId="1" fillId="5" borderId="17" xfId="1" applyFont="1" applyFill="1" applyBorder="1" applyAlignment="1" applyProtection="1">
      <alignment horizontal="center" vertical="center" wrapText="1"/>
    </xf>
    <xf numFmtId="169" fontId="1" fillId="5" borderId="20" xfId="9" applyNumberFormat="1" applyFont="1" applyFill="1" applyBorder="1" applyAlignment="1" applyProtection="1">
      <alignment horizontal="center" vertical="center" wrapText="1"/>
    </xf>
    <xf numFmtId="165" fontId="1" fillId="5" borderId="16" xfId="1" applyFont="1" applyFill="1" applyBorder="1" applyAlignment="1" applyProtection="1">
      <alignment horizontal="center"/>
    </xf>
    <xf numFmtId="169" fontId="1" fillId="5" borderId="43" xfId="9" applyNumberFormat="1" applyFont="1" applyFill="1" applyBorder="1" applyAlignment="1" applyProtection="1">
      <alignment horizontal="center" vertical="center" wrapText="1"/>
    </xf>
    <xf numFmtId="165" fontId="1" fillId="5" borderId="4" xfId="1" applyFont="1" applyFill="1" applyBorder="1" applyAlignment="1" applyProtection="1">
      <alignment horizontal="center"/>
    </xf>
    <xf numFmtId="10" fontId="1" fillId="5" borderId="26" xfId="9" applyNumberFormat="1" applyFont="1" applyFill="1" applyBorder="1" applyAlignment="1" applyProtection="1">
      <alignment horizontal="right" indent="1"/>
    </xf>
    <xf numFmtId="165" fontId="1" fillId="5" borderId="27" xfId="1" applyFont="1" applyFill="1" applyBorder="1" applyAlignment="1" applyProtection="1">
      <alignment horizontal="center"/>
    </xf>
    <xf numFmtId="165" fontId="1" fillId="5" borderId="17" xfId="1" applyFont="1" applyFill="1" applyBorder="1" applyAlignment="1" applyProtection="1">
      <alignment horizontal="center"/>
    </xf>
    <xf numFmtId="10" fontId="1" fillId="5" borderId="4" xfId="9" applyNumberFormat="1" applyFont="1" applyFill="1" applyBorder="1" applyAlignment="1" applyProtection="1">
      <alignment horizontal="right" indent="1"/>
    </xf>
    <xf numFmtId="10" fontId="4" fillId="5" borderId="4" xfId="9" applyNumberFormat="1" applyFont="1" applyFill="1" applyBorder="1" applyAlignment="1" applyProtection="1">
      <alignment horizontal="right" indent="1"/>
    </xf>
    <xf numFmtId="164" fontId="4" fillId="5" borderId="5" xfId="4" applyFont="1" applyFill="1" applyBorder="1" applyAlignment="1" applyProtection="1">
      <alignment horizontal="center"/>
    </xf>
    <xf numFmtId="0" fontId="15" fillId="5" borderId="12" xfId="0" applyFont="1" applyFill="1" applyBorder="1" applyAlignment="1">
      <alignment horizontal="center" vertical="center" wrapText="1"/>
    </xf>
    <xf numFmtId="0" fontId="4" fillId="5" borderId="11" xfId="6" applyFont="1" applyFill="1" applyBorder="1" applyAlignment="1">
      <alignment horizontal="center" vertical="center" wrapText="1"/>
    </xf>
    <xf numFmtId="0" fontId="4" fillId="5" borderId="13" xfId="6" applyFont="1" applyFill="1" applyBorder="1" applyAlignment="1">
      <alignment horizontal="center" vertical="center" wrapText="1"/>
    </xf>
    <xf numFmtId="10" fontId="4" fillId="5" borderId="13" xfId="9" applyNumberFormat="1" applyFont="1" applyFill="1" applyBorder="1" applyAlignment="1" applyProtection="1">
      <alignment horizontal="center" vertical="center" wrapText="1"/>
    </xf>
    <xf numFmtId="165" fontId="4" fillId="5" borderId="14" xfId="2" applyFont="1" applyFill="1" applyBorder="1" applyAlignment="1" applyProtection="1">
      <alignment horizontal="center" vertical="center" wrapText="1"/>
    </xf>
    <xf numFmtId="1" fontId="1" fillId="5" borderId="12" xfId="6" applyNumberFormat="1" applyFill="1" applyBorder="1" applyAlignment="1">
      <alignment horizontal="center"/>
    </xf>
    <xf numFmtId="168" fontId="1" fillId="5" borderId="11" xfId="2" applyNumberFormat="1" applyFont="1" applyFill="1" applyBorder="1" applyAlignment="1" applyProtection="1">
      <alignment horizontal="center"/>
    </xf>
    <xf numFmtId="166" fontId="1" fillId="5" borderId="11" xfId="9" applyNumberFormat="1" applyFont="1" applyFill="1" applyBorder="1" applyAlignment="1" applyProtection="1">
      <alignment horizontal="center"/>
    </xf>
    <xf numFmtId="169" fontId="1" fillId="5" borderId="11" xfId="9" applyNumberFormat="1" applyFont="1" applyFill="1" applyBorder="1" applyAlignment="1" applyProtection="1">
      <alignment horizontal="right" indent="1"/>
    </xf>
    <xf numFmtId="165" fontId="1" fillId="5" borderId="28" xfId="1" applyFont="1" applyFill="1" applyBorder="1" applyAlignment="1" applyProtection="1"/>
    <xf numFmtId="1" fontId="1" fillId="5" borderId="31" xfId="6" applyNumberFormat="1" applyFill="1" applyBorder="1" applyAlignment="1">
      <alignment horizontal="center"/>
    </xf>
    <xf numFmtId="168" fontId="1" fillId="5" borderId="20" xfId="2" applyNumberFormat="1" applyFont="1" applyFill="1" applyBorder="1" applyAlignment="1" applyProtection="1">
      <alignment horizontal="center"/>
    </xf>
    <xf numFmtId="166" fontId="1" fillId="5" borderId="20" xfId="9" applyNumberFormat="1" applyFont="1" applyFill="1" applyBorder="1" applyAlignment="1" applyProtection="1">
      <alignment horizontal="center"/>
    </xf>
    <xf numFmtId="169" fontId="1" fillId="5" borderId="20" xfId="9" applyNumberFormat="1" applyFont="1" applyFill="1" applyBorder="1" applyAlignment="1" applyProtection="1">
      <alignment horizontal="right" indent="1"/>
    </xf>
    <xf numFmtId="165" fontId="1" fillId="5" borderId="29" xfId="1" applyFont="1" applyFill="1" applyBorder="1" applyAlignment="1" applyProtection="1"/>
    <xf numFmtId="165" fontId="1" fillId="5" borderId="42" xfId="1" applyFont="1" applyFill="1" applyBorder="1" applyAlignment="1" applyProtection="1"/>
    <xf numFmtId="1" fontId="1" fillId="5" borderId="32" xfId="6" applyNumberFormat="1" applyFill="1" applyBorder="1" applyAlignment="1">
      <alignment horizontal="center"/>
    </xf>
    <xf numFmtId="168" fontId="1" fillId="5" borderId="22" xfId="2" applyNumberFormat="1" applyFont="1" applyFill="1" applyBorder="1" applyAlignment="1" applyProtection="1">
      <alignment horizontal="center"/>
    </xf>
    <xf numFmtId="169" fontId="1" fillId="5" borderId="0" xfId="9" applyNumberFormat="1" applyFont="1" applyFill="1" applyBorder="1" applyAlignment="1" applyProtection="1">
      <alignment horizontal="right" indent="1"/>
    </xf>
    <xf numFmtId="0" fontId="4" fillId="5" borderId="35" xfId="6" applyFont="1" applyFill="1" applyBorder="1"/>
    <xf numFmtId="168" fontId="4" fillId="5" borderId="13" xfId="6" applyNumberFormat="1" applyFont="1" applyFill="1" applyBorder="1"/>
    <xf numFmtId="166" fontId="4" fillId="5" borderId="13" xfId="9" applyNumberFormat="1" applyFont="1" applyFill="1" applyBorder="1" applyAlignment="1" applyProtection="1">
      <alignment horizontal="center"/>
    </xf>
    <xf numFmtId="165" fontId="1" fillId="5" borderId="27" xfId="1" applyFont="1" applyFill="1" applyBorder="1" applyAlignment="1" applyProtection="1"/>
    <xf numFmtId="165" fontId="1" fillId="5" borderId="16" xfId="1" applyFont="1" applyFill="1" applyBorder="1" applyAlignment="1" applyProtection="1"/>
    <xf numFmtId="164" fontId="4" fillId="5" borderId="5" xfId="4" applyFont="1" applyFill="1" applyBorder="1" applyAlignment="1" applyProtection="1"/>
    <xf numFmtId="0" fontId="21" fillId="0" borderId="1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165" fontId="18" fillId="0" borderId="4" xfId="1" applyFont="1" applyFill="1" applyBorder="1" applyAlignment="1" applyProtection="1">
      <alignment horizontal="center"/>
    </xf>
    <xf numFmtId="9" fontId="17" fillId="0" borderId="25" xfId="8" applyFont="1" applyFill="1" applyBorder="1" applyAlignment="1" applyProtection="1">
      <alignment horizontal="center"/>
      <protection locked="0"/>
    </xf>
    <xf numFmtId="0" fontId="16" fillId="6" borderId="31" xfId="0" applyFont="1" applyFill="1" applyBorder="1"/>
    <xf numFmtId="0" fontId="16" fillId="6" borderId="20" xfId="0" applyFont="1" applyFill="1" applyBorder="1"/>
    <xf numFmtId="0" fontId="16" fillId="6" borderId="45" xfId="0" applyFont="1" applyFill="1" applyBorder="1" applyAlignment="1" applyProtection="1">
      <alignment horizontal="center"/>
      <protection locked="0"/>
    </xf>
    <xf numFmtId="14" fontId="17" fillId="6" borderId="21" xfId="0" applyNumberFormat="1" applyFont="1" applyFill="1" applyBorder="1" applyAlignment="1" applyProtection="1">
      <alignment horizontal="center"/>
      <protection locked="0"/>
    </xf>
    <xf numFmtId="15" fontId="17" fillId="6" borderId="25" xfId="0" applyNumberFormat="1" applyFont="1" applyFill="1" applyBorder="1" applyAlignment="1" applyProtection="1">
      <alignment horizontal="center"/>
      <protection locked="0"/>
    </xf>
    <xf numFmtId="170" fontId="17" fillId="6" borderId="25" xfId="1" applyNumberFormat="1" applyFont="1" applyFill="1" applyBorder="1" applyAlignment="1" applyProtection="1">
      <alignment horizontal="center"/>
      <protection locked="0"/>
    </xf>
    <xf numFmtId="0" fontId="16" fillId="6" borderId="32" xfId="0" applyFont="1" applyFill="1" applyBorder="1"/>
    <xf numFmtId="0" fontId="16" fillId="6" borderId="22" xfId="0" applyFont="1" applyFill="1" applyBorder="1"/>
    <xf numFmtId="0" fontId="16" fillId="6" borderId="54" xfId="0" applyFont="1" applyFill="1" applyBorder="1" applyAlignment="1" applyProtection="1">
      <alignment horizontal="center"/>
      <protection locked="0"/>
    </xf>
    <xf numFmtId="14" fontId="17" fillId="6" borderId="43" xfId="0" applyNumberFormat="1" applyFont="1" applyFill="1" applyBorder="1" applyAlignment="1" applyProtection="1">
      <alignment horizontal="center"/>
      <protection locked="0"/>
    </xf>
    <xf numFmtId="170" fontId="17" fillId="6" borderId="55" xfId="1" applyNumberFormat="1" applyFont="1" applyFill="1" applyBorder="1" applyAlignment="1" applyProtection="1">
      <alignment horizontal="center"/>
      <protection locked="0"/>
    </xf>
    <xf numFmtId="2" fontId="17" fillId="6" borderId="25" xfId="8" applyNumberFormat="1" applyFont="1" applyFill="1" applyBorder="1" applyAlignment="1" applyProtection="1">
      <alignment horizontal="center"/>
      <protection locked="0"/>
    </xf>
    <xf numFmtId="0" fontId="16" fillId="6" borderId="40" xfId="0" applyFont="1" applyFill="1" applyBorder="1"/>
    <xf numFmtId="0" fontId="16" fillId="6" borderId="41" xfId="0" applyFont="1" applyFill="1" applyBorder="1"/>
    <xf numFmtId="0" fontId="16" fillId="6" borderId="56" xfId="0" applyFont="1" applyFill="1" applyBorder="1" applyAlignment="1" applyProtection="1">
      <alignment horizontal="center"/>
      <protection locked="0"/>
    </xf>
    <xf numFmtId="14" fontId="17" fillId="6" borderId="20" xfId="0" applyNumberFormat="1" applyFont="1" applyFill="1" applyBorder="1" applyAlignment="1" applyProtection="1">
      <alignment horizontal="center"/>
      <protection locked="0"/>
    </xf>
    <xf numFmtId="170" fontId="17" fillId="6" borderId="20" xfId="1" applyNumberFormat="1" applyFont="1" applyFill="1" applyBorder="1" applyAlignment="1" applyProtection="1">
      <alignment horizontal="center"/>
      <protection locked="0"/>
    </xf>
    <xf numFmtId="0" fontId="16" fillId="0" borderId="31" xfId="0" applyFont="1" applyBorder="1"/>
    <xf numFmtId="0" fontId="16" fillId="0" borderId="20" xfId="0" applyFont="1" applyBorder="1"/>
    <xf numFmtId="0" fontId="16" fillId="0" borderId="45" xfId="0" applyFont="1" applyBorder="1" applyAlignment="1" applyProtection="1">
      <alignment horizontal="center"/>
      <protection locked="0"/>
    </xf>
    <xf numFmtId="14" fontId="17" fillId="0" borderId="21" xfId="0" applyNumberFormat="1" applyFont="1" applyBorder="1" applyAlignment="1" applyProtection="1">
      <alignment horizontal="center"/>
      <protection locked="0"/>
    </xf>
    <xf numFmtId="170" fontId="17" fillId="0" borderId="25" xfId="1" applyNumberFormat="1" applyFont="1" applyFill="1" applyBorder="1" applyAlignment="1" applyProtection="1">
      <alignment horizontal="center"/>
      <protection locked="0"/>
    </xf>
    <xf numFmtId="0" fontId="21" fillId="0" borderId="10" xfId="0" applyFont="1" applyBorder="1"/>
    <xf numFmtId="2" fontId="17" fillId="0" borderId="25" xfId="8" applyNumberFormat="1" applyFont="1" applyFill="1" applyBorder="1" applyAlignment="1" applyProtection="1">
      <alignment horizontal="center"/>
      <protection locked="0"/>
    </xf>
    <xf numFmtId="2" fontId="17" fillId="6" borderId="52" xfId="8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0" borderId="47" xfId="0" applyFont="1" applyBorder="1" applyAlignment="1">
      <alignment horizontal="center" vertical="center"/>
    </xf>
    <xf numFmtId="0" fontId="24" fillId="0" borderId="47" xfId="0" applyFont="1" applyBorder="1" applyAlignment="1">
      <alignment horizontal="left" vertical="center"/>
    </xf>
    <xf numFmtId="9" fontId="0" fillId="7" borderId="0" xfId="8" applyFont="1" applyFill="1" applyAlignment="1">
      <alignment horizontal="center" vertical="center"/>
    </xf>
    <xf numFmtId="0" fontId="2" fillId="2" borderId="33" xfId="6" applyFont="1" applyFill="1" applyBorder="1" applyAlignment="1">
      <alignment horizontal="right" vertical="center" wrapText="1" indent="1"/>
    </xf>
    <xf numFmtId="0" fontId="2" fillId="2" borderId="34" xfId="6" applyFont="1" applyFill="1" applyBorder="1" applyAlignment="1">
      <alignment horizontal="right" vertical="center" indent="1"/>
    </xf>
    <xf numFmtId="0" fontId="2" fillId="2" borderId="28" xfId="6" applyFont="1" applyFill="1" applyBorder="1" applyAlignment="1">
      <alignment horizontal="right" vertical="center" inden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" fillId="4" borderId="6" xfId="6" applyFill="1" applyBorder="1" applyAlignment="1" applyProtection="1">
      <alignment horizontal="left"/>
      <protection locked="0"/>
    </xf>
    <xf numFmtId="0" fontId="1" fillId="4" borderId="39" xfId="6" applyFill="1" applyBorder="1" applyAlignment="1" applyProtection="1">
      <alignment horizontal="left"/>
      <protection locked="0"/>
    </xf>
    <xf numFmtId="0" fontId="1" fillId="4" borderId="16" xfId="6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4" borderId="46" xfId="6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9" xfId="0" applyFont="1" applyFill="1" applyBorder="1" applyAlignment="1" applyProtection="1">
      <alignment horizontal="left"/>
      <protection locked="0"/>
    </xf>
    <xf numFmtId="0" fontId="12" fillId="4" borderId="6" xfId="0" applyFont="1" applyFill="1" applyBorder="1" applyAlignment="1" applyProtection="1">
      <alignment horizontal="left"/>
      <protection locked="0"/>
    </xf>
    <xf numFmtId="0" fontId="12" fillId="4" borderId="16" xfId="0" applyFont="1" applyFill="1" applyBorder="1" applyAlignment="1" applyProtection="1">
      <alignment horizontal="left"/>
      <protection locked="0"/>
    </xf>
    <xf numFmtId="0" fontId="21" fillId="5" borderId="8" xfId="0" applyFont="1" applyFill="1" applyBorder="1" applyAlignment="1" applyProtection="1">
      <alignment horizontal="left"/>
      <protection locked="0"/>
    </xf>
    <xf numFmtId="0" fontId="21" fillId="5" borderId="9" xfId="0" applyFont="1" applyFill="1" applyBorder="1" applyAlignment="1" applyProtection="1">
      <alignment horizontal="left"/>
      <protection locked="0"/>
    </xf>
    <xf numFmtId="0" fontId="21" fillId="5" borderId="10" xfId="0" applyFont="1" applyFill="1" applyBorder="1" applyAlignment="1" applyProtection="1">
      <alignment horizontal="left"/>
      <protection locked="0"/>
    </xf>
    <xf numFmtId="0" fontId="1" fillId="4" borderId="38" xfId="6" applyFill="1" applyBorder="1" applyAlignment="1" applyProtection="1">
      <alignment horizontal="left"/>
      <protection locked="0"/>
    </xf>
    <xf numFmtId="0" fontId="1" fillId="4" borderId="18" xfId="6" applyFill="1" applyBorder="1" applyAlignment="1" applyProtection="1">
      <alignment horizontal="left"/>
      <protection locked="0"/>
    </xf>
    <xf numFmtId="0" fontId="1" fillId="4" borderId="44" xfId="6" applyFill="1" applyBorder="1" applyAlignment="1" applyProtection="1">
      <alignment horizontal="left"/>
      <protection locked="0"/>
    </xf>
    <xf numFmtId="0" fontId="1" fillId="4" borderId="45" xfId="6" applyFill="1" applyBorder="1" applyAlignment="1" applyProtection="1">
      <alignment horizontal="left"/>
      <protection locked="0"/>
    </xf>
    <xf numFmtId="0" fontId="5" fillId="2" borderId="3" xfId="6" quotePrefix="1" applyFont="1" applyFill="1" applyBorder="1" applyAlignment="1">
      <alignment horizontal="center"/>
    </xf>
    <xf numFmtId="0" fontId="7" fillId="4" borderId="6" xfId="6" applyFont="1" applyFill="1" applyBorder="1" applyAlignment="1" applyProtection="1">
      <alignment horizontal="center" vertical="center" wrapText="1"/>
      <protection locked="0"/>
    </xf>
    <xf numFmtId="0" fontId="7" fillId="4" borderId="39" xfId="6" applyFont="1" applyFill="1" applyBorder="1" applyAlignment="1" applyProtection="1">
      <alignment horizontal="center" vertical="center" wrapText="1"/>
      <protection locked="0"/>
    </xf>
    <xf numFmtId="0" fontId="7" fillId="4" borderId="39" xfId="6" applyFont="1" applyFill="1" applyBorder="1" applyAlignment="1" applyProtection="1">
      <alignment horizontal="center" vertical="center"/>
      <protection locked="0"/>
    </xf>
    <xf numFmtId="0" fontId="7" fillId="4" borderId="6" xfId="6" applyFont="1" applyFill="1" applyBorder="1" applyAlignment="1" applyProtection="1">
      <alignment horizontal="center" vertical="center"/>
      <protection locked="0"/>
    </xf>
    <xf numFmtId="0" fontId="7" fillId="4" borderId="45" xfId="6" applyFont="1" applyFill="1" applyBorder="1" applyAlignment="1" applyProtection="1">
      <alignment horizontal="center" vertical="center"/>
      <protection locked="0"/>
    </xf>
    <xf numFmtId="0" fontId="7" fillId="4" borderId="16" xfId="6" applyFont="1" applyFill="1" applyBorder="1" applyAlignment="1" applyProtection="1">
      <alignment horizontal="center" vertical="center"/>
      <protection locked="0"/>
    </xf>
    <xf numFmtId="0" fontId="8" fillId="2" borderId="46" xfId="6" applyFont="1" applyFill="1" applyBorder="1" applyAlignment="1">
      <alignment horizontal="center"/>
    </xf>
    <xf numFmtId="0" fontId="8" fillId="2" borderId="17" xfId="6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0" xfId="0" applyFont="1" applyFill="1"/>
    <xf numFmtId="0" fontId="6" fillId="2" borderId="4" xfId="0" applyFont="1" applyFill="1" applyBorder="1"/>
    <xf numFmtId="0" fontId="6" fillId="2" borderId="1" xfId="0" applyFont="1" applyFill="1" applyBorder="1"/>
    <xf numFmtId="0" fontId="5" fillId="2" borderId="33" xfId="6" applyFont="1" applyFill="1" applyBorder="1" applyAlignment="1">
      <alignment horizontal="left"/>
    </xf>
    <xf numFmtId="0" fontId="5" fillId="2" borderId="34" xfId="6" applyFont="1" applyFill="1" applyBorder="1" applyAlignment="1">
      <alignment horizontal="left"/>
    </xf>
    <xf numFmtId="0" fontId="5" fillId="2" borderId="28" xfId="6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164" fontId="4" fillId="5" borderId="8" xfId="4" applyFont="1" applyFill="1" applyBorder="1" applyAlignment="1" applyProtection="1">
      <alignment horizontal="center"/>
    </xf>
    <xf numFmtId="164" fontId="4" fillId="5" borderId="9" xfId="4" applyFont="1" applyFill="1" applyBorder="1" applyAlignment="1" applyProtection="1">
      <alignment horizontal="center"/>
    </xf>
    <xf numFmtId="164" fontId="4" fillId="5" borderId="10" xfId="4" applyFont="1" applyFill="1" applyBorder="1" applyAlignment="1" applyProtection="1">
      <alignment horizontal="center"/>
    </xf>
    <xf numFmtId="0" fontId="17" fillId="3" borderId="9" xfId="6" applyFont="1" applyFill="1" applyBorder="1" applyAlignment="1">
      <alignment horizontal="center"/>
    </xf>
    <xf numFmtId="0" fontId="17" fillId="3" borderId="10" xfId="6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" fillId="2" borderId="33" xfId="6" applyFont="1" applyFill="1" applyBorder="1" applyAlignment="1">
      <alignment horizontal="right" vertical="center" wrapText="1" indent="2"/>
    </xf>
    <xf numFmtId="0" fontId="2" fillId="2" borderId="34" xfId="6" applyFont="1" applyFill="1" applyBorder="1" applyAlignment="1">
      <alignment horizontal="right" vertical="center" wrapText="1" indent="2"/>
    </xf>
    <xf numFmtId="0" fontId="2" fillId="2" borderId="28" xfId="6" applyFont="1" applyFill="1" applyBorder="1" applyAlignment="1">
      <alignment horizontal="right" vertical="center" wrapText="1" indent="2"/>
    </xf>
    <xf numFmtId="0" fontId="16" fillId="4" borderId="34" xfId="0" applyFont="1" applyFill="1" applyBorder="1"/>
    <xf numFmtId="0" fontId="16" fillId="4" borderId="28" xfId="0" applyFont="1" applyFill="1" applyBorder="1"/>
    <xf numFmtId="0" fontId="16" fillId="4" borderId="39" xfId="0" applyFont="1" applyFill="1" applyBorder="1"/>
    <xf numFmtId="0" fontId="16" fillId="4" borderId="16" xfId="0" applyFont="1" applyFill="1" applyBorder="1"/>
    <xf numFmtId="0" fontId="16" fillId="4" borderId="45" xfId="0" applyFont="1" applyFill="1" applyBorder="1"/>
    <xf numFmtId="0" fontId="17" fillId="4" borderId="46" xfId="6" applyFont="1" applyFill="1" applyBorder="1" applyAlignment="1" applyProtection="1">
      <alignment horizontal="left"/>
      <protection locked="0"/>
    </xf>
    <xf numFmtId="0" fontId="17" fillId="4" borderId="17" xfId="6" applyFont="1" applyFill="1" applyBorder="1" applyAlignment="1" applyProtection="1">
      <alignment horizontal="left"/>
      <protection locked="0"/>
    </xf>
    <xf numFmtId="0" fontId="16" fillId="4" borderId="50" xfId="0" applyFont="1" applyFill="1" applyBorder="1"/>
    <xf numFmtId="0" fontId="16" fillId="4" borderId="5" xfId="0" applyFont="1" applyFill="1" applyBorder="1"/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Percent" xfId="8" builtinId="5"/>
    <cellStyle name="Percent 2" xfId="9" xr:uid="{00000000-0005-0000-0000-000009000000}"/>
    <cellStyle name="Percent 3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1</xdr:row>
      <xdr:rowOff>129540</xdr:rowOff>
    </xdr:from>
    <xdr:to>
      <xdr:col>4</xdr:col>
      <xdr:colOff>167640</xdr:colOff>
      <xdr:row>1</xdr:row>
      <xdr:rowOff>967740</xdr:rowOff>
    </xdr:to>
    <xdr:pic>
      <xdr:nvPicPr>
        <xdr:cNvPr id="1101" name="Picture 2">
          <a:extLst>
            <a:ext uri="{FF2B5EF4-FFF2-40B4-BE49-F238E27FC236}">
              <a16:creationId xmlns:a16="http://schemas.microsoft.com/office/drawing/2014/main" id="{AA7F7C40-390D-49C4-B557-F8F072A42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251460"/>
          <a:ext cx="34671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1</xdr:row>
      <xdr:rowOff>129540</xdr:rowOff>
    </xdr:from>
    <xdr:to>
      <xdr:col>3</xdr:col>
      <xdr:colOff>491490</xdr:colOff>
      <xdr:row>1</xdr:row>
      <xdr:rowOff>910590</xdr:rowOff>
    </xdr:to>
    <xdr:pic>
      <xdr:nvPicPr>
        <xdr:cNvPr id="3085" name="Picture 2">
          <a:extLst>
            <a:ext uri="{FF2B5EF4-FFF2-40B4-BE49-F238E27FC236}">
              <a16:creationId xmlns:a16="http://schemas.microsoft.com/office/drawing/2014/main" id="{F10E08C6-5AA8-4A31-9F49-EEFFCCEAA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251460"/>
          <a:ext cx="261366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showGridLines="0" tabSelected="1" zoomScale="90" zoomScaleNormal="90" workbookViewId="0">
      <selection activeCell="C4" sqref="C4:G4"/>
    </sheetView>
  </sheetViews>
  <sheetFormatPr defaultColWidth="8.7109375" defaultRowHeight="15"/>
  <cols>
    <col min="1" max="1" width="1.28515625" customWidth="1"/>
    <col min="2" max="2" width="23.28515625" customWidth="1"/>
    <col min="3" max="3" width="13.42578125" customWidth="1"/>
    <col min="4" max="4" width="14.42578125" customWidth="1"/>
    <col min="5" max="5" width="13.28515625" customWidth="1"/>
    <col min="6" max="6" width="14.28515625" customWidth="1"/>
    <col min="7" max="7" width="13.42578125" customWidth="1"/>
    <col min="8" max="8" width="15.28515625" customWidth="1"/>
    <col min="9" max="9" width="10.7109375" customWidth="1"/>
    <col min="10" max="10" width="14.28515625" customWidth="1"/>
    <col min="11" max="11" width="1.7109375" customWidth="1"/>
    <col min="13" max="13" width="0" hidden="1" customWidth="1"/>
  </cols>
  <sheetData>
    <row r="1" spans="1:15" ht="9.4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93" customHeight="1" thickBot="1">
      <c r="A2" s="3"/>
      <c r="B2" s="194" t="s">
        <v>30</v>
      </c>
      <c r="C2" s="195"/>
      <c r="D2" s="195"/>
      <c r="E2" s="195"/>
      <c r="F2" s="195"/>
      <c r="G2" s="195"/>
      <c r="H2" s="195"/>
      <c r="I2" s="195"/>
      <c r="J2" s="196"/>
      <c r="K2" s="3"/>
    </row>
    <row r="3" spans="1:15" ht="15.75" customHeight="1" thickBot="1">
      <c r="A3" s="3"/>
      <c r="B3" s="197" t="s">
        <v>23</v>
      </c>
      <c r="C3" s="198"/>
      <c r="D3" s="198"/>
      <c r="E3" s="198"/>
      <c r="F3" s="198"/>
      <c r="G3" s="198"/>
      <c r="H3" s="198"/>
      <c r="I3" s="198"/>
      <c r="J3" s="199"/>
      <c r="K3" s="3"/>
    </row>
    <row r="4" spans="1:15" s="1" customFormat="1" ht="12.75">
      <c r="A4" s="9"/>
      <c r="B4" s="48" t="s">
        <v>0</v>
      </c>
      <c r="C4" s="214"/>
      <c r="D4" s="215"/>
      <c r="E4" s="215"/>
      <c r="F4" s="215"/>
      <c r="G4" s="216"/>
      <c r="H4" s="35" t="s">
        <v>31</v>
      </c>
      <c r="I4" s="207"/>
      <c r="J4" s="208"/>
      <c r="K4" s="9"/>
    </row>
    <row r="5" spans="1:15" s="1" customFormat="1" ht="12.75">
      <c r="A5" s="9"/>
      <c r="B5" s="49" t="s">
        <v>1</v>
      </c>
      <c r="C5" s="200"/>
      <c r="D5" s="201"/>
      <c r="E5" s="201"/>
      <c r="F5" s="201"/>
      <c r="G5" s="201"/>
      <c r="H5" s="206"/>
      <c r="I5" s="201"/>
      <c r="J5" s="202"/>
      <c r="K5" s="9"/>
    </row>
    <row r="6" spans="1:15" s="1" customFormat="1" ht="12.75">
      <c r="A6" s="9"/>
      <c r="B6" s="10" t="s">
        <v>15</v>
      </c>
      <c r="C6" s="200"/>
      <c r="D6" s="201"/>
      <c r="E6" s="201"/>
      <c r="F6" s="201"/>
      <c r="G6" s="217"/>
      <c r="H6" s="50" t="s">
        <v>2</v>
      </c>
      <c r="I6" s="209"/>
      <c r="J6" s="210"/>
      <c r="K6" s="9"/>
    </row>
    <row r="7" spans="1:15" s="1" customFormat="1" ht="12.75">
      <c r="A7" s="9"/>
      <c r="B7" s="49" t="s">
        <v>3</v>
      </c>
      <c r="C7" s="200"/>
      <c r="D7" s="201"/>
      <c r="E7" s="201"/>
      <c r="F7" s="201"/>
      <c r="G7" s="217"/>
      <c r="H7" s="11" t="s">
        <v>21</v>
      </c>
      <c r="I7" s="209"/>
      <c r="J7" s="210"/>
      <c r="K7" s="9"/>
    </row>
    <row r="8" spans="1:15" s="1" customFormat="1" ht="15" customHeight="1" thickBot="1">
      <c r="A8" s="51"/>
      <c r="B8" s="13" t="s">
        <v>38</v>
      </c>
      <c r="C8" s="200"/>
      <c r="D8" s="201"/>
      <c r="E8" s="201"/>
      <c r="F8" s="201"/>
      <c r="G8" s="201"/>
      <c r="H8" s="201"/>
      <c r="I8" s="201"/>
      <c r="J8" s="202"/>
      <c r="K8" s="9"/>
    </row>
    <row r="9" spans="1:15" ht="15" customHeight="1" thickBot="1">
      <c r="A9" s="8"/>
      <c r="B9" s="14"/>
      <c r="C9" s="15"/>
      <c r="D9" s="15"/>
      <c r="E9" s="15"/>
      <c r="F9" s="15"/>
      <c r="G9" s="15"/>
      <c r="H9" s="15"/>
      <c r="I9" s="15"/>
      <c r="J9" s="16"/>
      <c r="K9" s="3"/>
      <c r="O9" s="1"/>
    </row>
    <row r="10" spans="1:15" s="1" customFormat="1" ht="19.5" customHeight="1" thickBot="1">
      <c r="A10" s="51"/>
      <c r="B10" s="203" t="s">
        <v>11</v>
      </c>
      <c r="C10" s="204"/>
      <c r="D10" s="204"/>
      <c r="E10" s="204"/>
      <c r="F10" s="204"/>
      <c r="G10" s="204"/>
      <c r="H10" s="204"/>
      <c r="I10" s="204"/>
      <c r="J10" s="205"/>
      <c r="K10" s="9"/>
    </row>
    <row r="11" spans="1:15" s="1" customFormat="1" ht="46.9" customHeight="1">
      <c r="A11" s="51"/>
      <c r="B11" s="53" t="s">
        <v>33</v>
      </c>
      <c r="C11" s="19" t="s">
        <v>16</v>
      </c>
      <c r="D11" s="19" t="s">
        <v>32</v>
      </c>
      <c r="E11" s="19" t="s">
        <v>4</v>
      </c>
      <c r="F11" s="32" t="s">
        <v>14</v>
      </c>
      <c r="G11" s="20" t="s">
        <v>37</v>
      </c>
      <c r="H11" s="20" t="s">
        <v>17</v>
      </c>
      <c r="I11" s="21" t="s">
        <v>5</v>
      </c>
      <c r="J11" s="33" t="s">
        <v>9</v>
      </c>
      <c r="K11" s="9"/>
    </row>
    <row r="12" spans="1:15" s="1" customFormat="1" ht="12.75">
      <c r="A12" s="51"/>
      <c r="B12" s="54"/>
      <c r="C12" s="55"/>
      <c r="D12" s="56"/>
      <c r="E12" s="57"/>
      <c r="F12" s="74"/>
      <c r="G12" s="44"/>
      <c r="H12" s="77"/>
      <c r="I12" s="122" t="str">
        <f t="shared" ref="I12:I28" si="0">IF($E12="","-",VLOOKUP($E12,$E$38:$I$47,5,FALSE))</f>
        <v>-</v>
      </c>
      <c r="J12" s="123" t="str">
        <f>IF(I12="-","-",H12*I12)</f>
        <v>-</v>
      </c>
      <c r="K12" s="9"/>
      <c r="M12" s="1">
        <f>F12*(1-G12)</f>
        <v>0</v>
      </c>
    </row>
    <row r="13" spans="1:15" s="1" customFormat="1" ht="12.75">
      <c r="A13" s="51"/>
      <c r="B13" s="54"/>
      <c r="C13" s="55"/>
      <c r="D13" s="58"/>
      <c r="E13" s="45"/>
      <c r="F13" s="75"/>
      <c r="G13" s="44"/>
      <c r="H13" s="77"/>
      <c r="I13" s="122" t="str">
        <f t="shared" si="0"/>
        <v>-</v>
      </c>
      <c r="J13" s="123" t="str">
        <f t="shared" ref="J13:J29" si="1">IF(I13="-","-",H13*I13)</f>
        <v>-</v>
      </c>
      <c r="K13" s="9"/>
      <c r="M13" s="1">
        <f>F13*(1-G13)</f>
        <v>0</v>
      </c>
    </row>
    <row r="14" spans="1:15" s="1" customFormat="1" ht="12.75">
      <c r="A14" s="51"/>
      <c r="B14" s="54"/>
      <c r="C14" s="55"/>
      <c r="D14" s="58"/>
      <c r="E14" s="45"/>
      <c r="F14" s="75"/>
      <c r="G14" s="44"/>
      <c r="H14" s="77"/>
      <c r="I14" s="122" t="str">
        <f t="shared" si="0"/>
        <v>-</v>
      </c>
      <c r="J14" s="123" t="str">
        <f t="shared" si="1"/>
        <v>-</v>
      </c>
      <c r="K14" s="9"/>
      <c r="M14" s="1">
        <f>F14*(1-G14)</f>
        <v>0</v>
      </c>
    </row>
    <row r="15" spans="1:15" s="1" customFormat="1" ht="12.75">
      <c r="A15" s="51"/>
      <c r="B15" s="54"/>
      <c r="C15" s="55"/>
      <c r="D15" s="58"/>
      <c r="E15" s="45"/>
      <c r="F15" s="75"/>
      <c r="G15" s="44"/>
      <c r="H15" s="77"/>
      <c r="I15" s="122" t="str">
        <f t="shared" si="0"/>
        <v>-</v>
      </c>
      <c r="J15" s="123" t="str">
        <f t="shared" si="1"/>
        <v>-</v>
      </c>
      <c r="K15" s="9"/>
      <c r="M15" s="1">
        <f t="shared" ref="M15:M29" si="2">F15*(1-G15)</f>
        <v>0</v>
      </c>
    </row>
    <row r="16" spans="1:15" s="1" customFormat="1" ht="12.75">
      <c r="A16" s="51"/>
      <c r="B16" s="54"/>
      <c r="C16" s="55"/>
      <c r="D16" s="58"/>
      <c r="E16" s="45"/>
      <c r="F16" s="75"/>
      <c r="G16" s="44"/>
      <c r="H16" s="77"/>
      <c r="I16" s="122" t="str">
        <f t="shared" si="0"/>
        <v>-</v>
      </c>
      <c r="J16" s="123" t="str">
        <f t="shared" si="1"/>
        <v>-</v>
      </c>
      <c r="K16" s="9"/>
      <c r="M16" s="1">
        <f t="shared" si="2"/>
        <v>0</v>
      </c>
    </row>
    <row r="17" spans="1:13" s="1" customFormat="1" ht="12.75">
      <c r="A17" s="51"/>
      <c r="B17" s="54"/>
      <c r="C17" s="55"/>
      <c r="D17" s="58"/>
      <c r="E17" s="45"/>
      <c r="F17" s="75"/>
      <c r="G17" s="44"/>
      <c r="H17" s="77"/>
      <c r="I17" s="122" t="str">
        <f t="shared" si="0"/>
        <v>-</v>
      </c>
      <c r="J17" s="123" t="str">
        <f t="shared" si="1"/>
        <v>-</v>
      </c>
      <c r="K17" s="9"/>
      <c r="M17" s="1">
        <f t="shared" si="2"/>
        <v>0</v>
      </c>
    </row>
    <row r="18" spans="1:13" s="1" customFormat="1" ht="12.75">
      <c r="A18" s="51"/>
      <c r="B18" s="54"/>
      <c r="C18" s="55"/>
      <c r="D18" s="58"/>
      <c r="E18" s="45"/>
      <c r="F18" s="75"/>
      <c r="G18" s="44"/>
      <c r="H18" s="77"/>
      <c r="I18" s="122" t="str">
        <f t="shared" si="0"/>
        <v>-</v>
      </c>
      <c r="J18" s="123" t="str">
        <f t="shared" si="1"/>
        <v>-</v>
      </c>
      <c r="K18" s="9"/>
      <c r="M18" s="1">
        <f t="shared" si="2"/>
        <v>0</v>
      </c>
    </row>
    <row r="19" spans="1:13" s="1" customFormat="1" ht="12.75">
      <c r="A19" s="51"/>
      <c r="B19" s="54"/>
      <c r="C19" s="55"/>
      <c r="D19" s="58"/>
      <c r="E19" s="45"/>
      <c r="F19" s="75"/>
      <c r="G19" s="44"/>
      <c r="H19" s="77"/>
      <c r="I19" s="122" t="str">
        <f t="shared" si="0"/>
        <v>-</v>
      </c>
      <c r="J19" s="123" t="str">
        <f t="shared" si="1"/>
        <v>-</v>
      </c>
      <c r="K19" s="9"/>
      <c r="M19" s="1">
        <f t="shared" si="2"/>
        <v>0</v>
      </c>
    </row>
    <row r="20" spans="1:13" s="1" customFormat="1" ht="12.75">
      <c r="A20" s="51"/>
      <c r="B20" s="54"/>
      <c r="C20" s="55"/>
      <c r="D20" s="58"/>
      <c r="E20" s="45"/>
      <c r="F20" s="75"/>
      <c r="G20" s="44"/>
      <c r="H20" s="77"/>
      <c r="I20" s="122" t="str">
        <f t="shared" si="0"/>
        <v>-</v>
      </c>
      <c r="J20" s="123" t="str">
        <f t="shared" si="1"/>
        <v>-</v>
      </c>
      <c r="K20" s="9"/>
      <c r="M20" s="1">
        <f t="shared" si="2"/>
        <v>0</v>
      </c>
    </row>
    <row r="21" spans="1:13" s="1" customFormat="1" ht="12.75">
      <c r="A21" s="51"/>
      <c r="B21" s="54"/>
      <c r="C21" s="55"/>
      <c r="D21" s="58"/>
      <c r="E21" s="45"/>
      <c r="F21" s="75"/>
      <c r="G21" s="44"/>
      <c r="H21" s="77"/>
      <c r="I21" s="122" t="str">
        <f t="shared" si="0"/>
        <v>-</v>
      </c>
      <c r="J21" s="123" t="str">
        <f t="shared" si="1"/>
        <v>-</v>
      </c>
      <c r="K21" s="9"/>
      <c r="M21" s="1">
        <f t="shared" si="2"/>
        <v>0</v>
      </c>
    </row>
    <row r="22" spans="1:13" s="1" customFormat="1" ht="12.75">
      <c r="A22" s="51"/>
      <c r="B22" s="54"/>
      <c r="C22" s="55"/>
      <c r="D22" s="58"/>
      <c r="E22" s="45"/>
      <c r="F22" s="75"/>
      <c r="G22" s="44"/>
      <c r="H22" s="77"/>
      <c r="I22" s="122" t="str">
        <f t="shared" si="0"/>
        <v>-</v>
      </c>
      <c r="J22" s="123" t="str">
        <f t="shared" si="1"/>
        <v>-</v>
      </c>
      <c r="K22" s="9"/>
      <c r="M22" s="1">
        <f t="shared" si="2"/>
        <v>0</v>
      </c>
    </row>
    <row r="23" spans="1:13" s="1" customFormat="1" ht="12.75">
      <c r="A23" s="51"/>
      <c r="B23" s="54"/>
      <c r="C23" s="55"/>
      <c r="D23" s="58"/>
      <c r="E23" s="45"/>
      <c r="F23" s="75"/>
      <c r="G23" s="44"/>
      <c r="H23" s="77"/>
      <c r="I23" s="122" t="str">
        <f t="shared" si="0"/>
        <v>-</v>
      </c>
      <c r="J23" s="123" t="str">
        <f t="shared" si="1"/>
        <v>-</v>
      </c>
      <c r="K23" s="9"/>
      <c r="M23" s="1">
        <f t="shared" si="2"/>
        <v>0</v>
      </c>
    </row>
    <row r="24" spans="1:13" s="1" customFormat="1" ht="12.75">
      <c r="A24" s="51"/>
      <c r="B24" s="59"/>
      <c r="C24" s="55"/>
      <c r="D24" s="56"/>
      <c r="E24" s="46"/>
      <c r="F24" s="76"/>
      <c r="G24" s="44"/>
      <c r="H24" s="77"/>
      <c r="I24" s="124" t="str">
        <f t="shared" si="0"/>
        <v>-</v>
      </c>
      <c r="J24" s="125" t="str">
        <f t="shared" si="1"/>
        <v>-</v>
      </c>
      <c r="K24" s="9"/>
      <c r="M24" s="1">
        <f t="shared" si="2"/>
        <v>0</v>
      </c>
    </row>
    <row r="25" spans="1:13" s="1" customFormat="1" ht="12.75">
      <c r="A25" s="9"/>
      <c r="B25" s="59"/>
      <c r="C25" s="55"/>
      <c r="D25" s="56"/>
      <c r="E25" s="46"/>
      <c r="F25" s="76"/>
      <c r="G25" s="44"/>
      <c r="H25" s="77"/>
      <c r="I25" s="124" t="str">
        <f t="shared" si="0"/>
        <v>-</v>
      </c>
      <c r="J25" s="125" t="str">
        <f t="shared" si="1"/>
        <v>-</v>
      </c>
      <c r="K25" s="9"/>
      <c r="M25" s="1">
        <f t="shared" si="2"/>
        <v>0</v>
      </c>
    </row>
    <row r="26" spans="1:13" s="1" customFormat="1" ht="12.75">
      <c r="A26" s="9"/>
      <c r="B26" s="59"/>
      <c r="C26" s="55"/>
      <c r="D26" s="56"/>
      <c r="E26" s="46"/>
      <c r="F26" s="76"/>
      <c r="G26" s="44"/>
      <c r="H26" s="77"/>
      <c r="I26" s="124" t="str">
        <f t="shared" si="0"/>
        <v>-</v>
      </c>
      <c r="J26" s="125" t="str">
        <f t="shared" si="1"/>
        <v>-</v>
      </c>
      <c r="K26" s="9"/>
      <c r="M26" s="1">
        <f t="shared" si="2"/>
        <v>0</v>
      </c>
    </row>
    <row r="27" spans="1:13" s="1" customFormat="1" ht="12.75">
      <c r="A27" s="9"/>
      <c r="B27" s="59"/>
      <c r="C27" s="55"/>
      <c r="D27" s="56"/>
      <c r="E27" s="46"/>
      <c r="F27" s="76"/>
      <c r="G27" s="44"/>
      <c r="H27" s="77"/>
      <c r="I27" s="124" t="str">
        <f t="shared" si="0"/>
        <v>-</v>
      </c>
      <c r="J27" s="125" t="str">
        <f t="shared" si="1"/>
        <v>-</v>
      </c>
      <c r="K27" s="9"/>
      <c r="M27" s="1">
        <f t="shared" si="2"/>
        <v>0</v>
      </c>
    </row>
    <row r="28" spans="1:13" s="1" customFormat="1" ht="12.75">
      <c r="A28" s="9"/>
      <c r="B28" s="59"/>
      <c r="C28" s="55"/>
      <c r="D28" s="56"/>
      <c r="E28" s="46"/>
      <c r="F28" s="76"/>
      <c r="G28" s="44"/>
      <c r="H28" s="77"/>
      <c r="I28" s="124" t="str">
        <f t="shared" si="0"/>
        <v>-</v>
      </c>
      <c r="J28" s="125" t="str">
        <f t="shared" si="1"/>
        <v>-</v>
      </c>
      <c r="K28" s="9"/>
      <c r="M28" s="1">
        <f t="shared" si="2"/>
        <v>0</v>
      </c>
    </row>
    <row r="29" spans="1:13" s="1" customFormat="1" ht="13.5" thickBot="1">
      <c r="A29" s="9"/>
      <c r="B29" s="78"/>
      <c r="C29" s="79"/>
      <c r="D29" s="80"/>
      <c r="E29" s="81"/>
      <c r="F29" s="82"/>
      <c r="G29" s="83"/>
      <c r="H29" s="84"/>
      <c r="I29" s="126"/>
      <c r="J29" s="127">
        <f t="shared" si="1"/>
        <v>0</v>
      </c>
      <c r="K29" s="9"/>
      <c r="M29" s="1">
        <f t="shared" si="2"/>
        <v>0</v>
      </c>
    </row>
    <row r="30" spans="1:13" s="1" customFormat="1" ht="13.5" thickBot="1">
      <c r="A30" s="9"/>
      <c r="B30" s="60"/>
      <c r="C30" s="61"/>
      <c r="D30" s="62"/>
      <c r="E30" s="63" t="s">
        <v>13</v>
      </c>
      <c r="F30" s="31" t="str">
        <f>IF(SUM(F12:F29)=0,"-",SUM(F12:F29))</f>
        <v>-</v>
      </c>
      <c r="G30" s="30" t="str">
        <f>IF(F30="-","-",1-(M30/F30))</f>
        <v>-</v>
      </c>
      <c r="H30" s="31" t="str">
        <f>IF(SUM(H12:H29)=0,"-",SUM(H12:H29))</f>
        <v>-</v>
      </c>
      <c r="I30" s="128"/>
      <c r="J30" s="129">
        <f>SUM(J12:J29)</f>
        <v>0</v>
      </c>
      <c r="K30" s="9"/>
      <c r="M30" s="64">
        <f>SUM(M12:M29)</f>
        <v>0</v>
      </c>
    </row>
    <row r="31" spans="1:13" s="1" customFormat="1" ht="15.75" thickBot="1">
      <c r="A31" s="9"/>
      <c r="B31" s="211" t="s">
        <v>310</v>
      </c>
      <c r="C31" s="212"/>
      <c r="D31" s="212"/>
      <c r="E31" s="212"/>
      <c r="F31" s="212"/>
      <c r="G31" s="212"/>
      <c r="H31" s="213"/>
      <c r="I31" s="121"/>
      <c r="J31" s="130">
        <f>'RCF RI Premium Details'!$J$34</f>
        <v>0</v>
      </c>
      <c r="K31" s="9"/>
    </row>
    <row r="32" spans="1:13" s="1" customFormat="1">
      <c r="B32" s="159"/>
      <c r="C32" s="160"/>
      <c r="D32" s="160"/>
      <c r="E32" s="160"/>
      <c r="F32" s="160"/>
      <c r="G32" s="160"/>
      <c r="H32" s="160"/>
      <c r="I32" s="161" t="s">
        <v>311</v>
      </c>
      <c r="J32" s="130">
        <f>SUM(J30:J31)</f>
        <v>0</v>
      </c>
    </row>
    <row r="33" spans="1:13" s="1" customFormat="1" ht="12.75">
      <c r="A33" s="9"/>
      <c r="B33" s="5"/>
      <c r="C33" s="9"/>
      <c r="D33" s="9"/>
      <c r="E33" s="234"/>
      <c r="F33" s="234"/>
      <c r="G33" s="234"/>
      <c r="H33" s="234"/>
      <c r="I33" s="131" t="s">
        <v>8</v>
      </c>
      <c r="J33" s="125">
        <f>ROUND(J32*5%,2)</f>
        <v>0</v>
      </c>
      <c r="K33" s="9"/>
    </row>
    <row r="34" spans="1:13" s="1" customFormat="1" ht="13.5" thickBot="1">
      <c r="A34" s="9"/>
      <c r="B34" s="5"/>
      <c r="C34" s="9"/>
      <c r="D34" s="9"/>
      <c r="E34" s="234"/>
      <c r="F34" s="234"/>
      <c r="G34" s="234"/>
      <c r="H34" s="234"/>
      <c r="I34" s="132" t="s">
        <v>6</v>
      </c>
      <c r="J34" s="133">
        <f>J32+J33</f>
        <v>0</v>
      </c>
      <c r="K34" s="9"/>
    </row>
    <row r="35" spans="1:13" s="1" customFormat="1" ht="13.5" thickBot="1">
      <c r="A35" s="9"/>
      <c r="B35" s="5"/>
      <c r="C35" s="9"/>
      <c r="D35" s="9"/>
      <c r="E35" s="47"/>
      <c r="F35" s="47"/>
      <c r="G35" s="47"/>
      <c r="H35" s="47"/>
      <c r="I35" s="17"/>
      <c r="J35" s="18"/>
      <c r="K35" s="9"/>
    </row>
    <row r="36" spans="1:13" s="1" customFormat="1" ht="13.5" thickBot="1">
      <c r="A36" s="51"/>
      <c r="B36" s="5"/>
      <c r="C36" s="9"/>
      <c r="D36" s="9"/>
      <c r="E36" s="235" t="s">
        <v>18</v>
      </c>
      <c r="F36" s="236"/>
      <c r="G36" s="236"/>
      <c r="H36" s="236"/>
      <c r="I36" s="236"/>
      <c r="J36" s="237"/>
      <c r="K36" s="9"/>
    </row>
    <row r="37" spans="1:13" s="1" customFormat="1" ht="39" thickBot="1">
      <c r="A37" s="51"/>
      <c r="B37" s="5"/>
      <c r="C37" s="9"/>
      <c r="D37" s="9"/>
      <c r="E37" s="134" t="str">
        <f t="shared" ref="E37:J37" si="3">E11</f>
        <v>Zone</v>
      </c>
      <c r="F37" s="135" t="str">
        <f t="shared" si="3"/>
        <v>Gross
Volume</v>
      </c>
      <c r="G37" s="136" t="str">
        <f t="shared" si="3"/>
        <v>Glycol
 Test %</v>
      </c>
      <c r="H37" s="136" t="str">
        <f t="shared" si="3"/>
        <v>Adjusted
Volume</v>
      </c>
      <c r="I37" s="137" t="str">
        <f t="shared" si="3"/>
        <v>Zone Rate</v>
      </c>
      <c r="J37" s="138" t="str">
        <f t="shared" si="3"/>
        <v>Amount Claimed by Processor</v>
      </c>
      <c r="K37" s="9"/>
    </row>
    <row r="38" spans="1:13" s="1" customFormat="1" ht="12.75">
      <c r="A38" s="51"/>
      <c r="B38" s="5"/>
      <c r="C38" s="9"/>
      <c r="D38" s="9"/>
      <c r="E38" s="139">
        <v>1</v>
      </c>
      <c r="F38" s="140">
        <f>SUMIF($E$12:$E$29,$E38,F$12:F$29)</f>
        <v>0</v>
      </c>
      <c r="G38" s="141" t="str">
        <f>IF(F38=0,"-",1-(M38/F38))</f>
        <v>-</v>
      </c>
      <c r="H38" s="140">
        <f t="shared" ref="H38:H47" si="4">SUMIF($E$12:$E$29,$E38,H$12:H$29)</f>
        <v>0</v>
      </c>
      <c r="I38" s="142">
        <v>0.35</v>
      </c>
      <c r="J38" s="143">
        <f t="shared" ref="J38:J46" si="5">SUMIF($E$12:$E$29,$E38,J$12:J$29)</f>
        <v>0</v>
      </c>
      <c r="K38" s="9"/>
      <c r="M38" s="65">
        <f t="shared" ref="M38:M47" si="6">SUMIF($E$12:$E$29,$E38,M$12:M$29)</f>
        <v>0</v>
      </c>
    </row>
    <row r="39" spans="1:13" s="1" customFormat="1" ht="12.75">
      <c r="A39" s="51"/>
      <c r="B39" s="5"/>
      <c r="C39" s="9"/>
      <c r="D39" s="9"/>
      <c r="E39" s="144">
        <v>2</v>
      </c>
      <c r="F39" s="145">
        <f t="shared" ref="F39:F46" si="7">SUMIF($E$12:$E$29,$E39,F$12:F$29)</f>
        <v>0</v>
      </c>
      <c r="G39" s="146" t="str">
        <f>IF(F39=0,"-",1-(M39/F39))</f>
        <v>-</v>
      </c>
      <c r="H39" s="145">
        <f t="shared" si="4"/>
        <v>0</v>
      </c>
      <c r="I39" s="147">
        <v>0.37</v>
      </c>
      <c r="J39" s="148">
        <f t="shared" si="5"/>
        <v>0</v>
      </c>
      <c r="K39" s="9"/>
      <c r="M39" s="66">
        <f t="shared" si="6"/>
        <v>0</v>
      </c>
    </row>
    <row r="40" spans="1:13" s="1" customFormat="1" ht="12.75">
      <c r="A40" s="51"/>
      <c r="B40" s="5"/>
      <c r="C40" s="9"/>
      <c r="D40" s="9"/>
      <c r="E40" s="144">
        <v>3</v>
      </c>
      <c r="F40" s="145">
        <f t="shared" si="7"/>
        <v>0</v>
      </c>
      <c r="G40" s="146" t="str">
        <f t="shared" ref="G40:G46" si="8">IF(F40=0,"-",1-(M40/F40))</f>
        <v>-</v>
      </c>
      <c r="H40" s="145">
        <f t="shared" si="4"/>
        <v>0</v>
      </c>
      <c r="I40" s="147">
        <v>0.42</v>
      </c>
      <c r="J40" s="148">
        <f t="shared" si="5"/>
        <v>0</v>
      </c>
      <c r="K40" s="9"/>
      <c r="M40" s="66">
        <f t="shared" si="6"/>
        <v>0</v>
      </c>
    </row>
    <row r="41" spans="1:13" s="1" customFormat="1" ht="12.75">
      <c r="A41" s="51"/>
      <c r="B41" s="5"/>
      <c r="C41" s="9"/>
      <c r="D41" s="9"/>
      <c r="E41" s="144">
        <v>4</v>
      </c>
      <c r="F41" s="145">
        <f t="shared" si="7"/>
        <v>0</v>
      </c>
      <c r="G41" s="146" t="str">
        <f t="shared" si="8"/>
        <v>-</v>
      </c>
      <c r="H41" s="145">
        <f t="shared" si="4"/>
        <v>0</v>
      </c>
      <c r="I41" s="147">
        <v>0.4</v>
      </c>
      <c r="J41" s="148">
        <f t="shared" si="5"/>
        <v>0</v>
      </c>
      <c r="K41" s="9"/>
      <c r="M41" s="66">
        <f t="shared" si="6"/>
        <v>0</v>
      </c>
    </row>
    <row r="42" spans="1:13" s="1" customFormat="1" ht="12.75">
      <c r="A42" s="51"/>
      <c r="B42" s="5"/>
      <c r="C42" s="9"/>
      <c r="D42" s="9"/>
      <c r="E42" s="144">
        <v>5</v>
      </c>
      <c r="F42" s="145">
        <f t="shared" si="7"/>
        <v>0</v>
      </c>
      <c r="G42" s="146" t="str">
        <f t="shared" si="8"/>
        <v>-</v>
      </c>
      <c r="H42" s="145">
        <f t="shared" si="4"/>
        <v>0</v>
      </c>
      <c r="I42" s="147">
        <v>0.44</v>
      </c>
      <c r="J42" s="148">
        <f t="shared" si="5"/>
        <v>0</v>
      </c>
      <c r="K42" s="9"/>
      <c r="M42" s="67">
        <f t="shared" si="6"/>
        <v>0</v>
      </c>
    </row>
    <row r="43" spans="1:13" s="1" customFormat="1" ht="12.75">
      <c r="A43" s="51"/>
      <c r="B43" s="5"/>
      <c r="C43" s="9"/>
      <c r="D43" s="9"/>
      <c r="E43" s="144">
        <v>6</v>
      </c>
      <c r="F43" s="145">
        <f t="shared" si="7"/>
        <v>0</v>
      </c>
      <c r="G43" s="146" t="str">
        <f t="shared" si="8"/>
        <v>-</v>
      </c>
      <c r="H43" s="145">
        <f t="shared" si="4"/>
        <v>0</v>
      </c>
      <c r="I43" s="147">
        <v>0.42</v>
      </c>
      <c r="J43" s="148">
        <f t="shared" si="5"/>
        <v>0</v>
      </c>
      <c r="K43" s="9"/>
      <c r="M43" s="67">
        <f t="shared" si="6"/>
        <v>0</v>
      </c>
    </row>
    <row r="44" spans="1:13" s="1" customFormat="1" ht="12.75">
      <c r="A44" s="51"/>
      <c r="B44" s="5"/>
      <c r="C44" s="9"/>
      <c r="D44" s="9"/>
      <c r="E44" s="144">
        <v>7</v>
      </c>
      <c r="F44" s="145">
        <f t="shared" si="7"/>
        <v>0</v>
      </c>
      <c r="G44" s="146" t="str">
        <f t="shared" si="8"/>
        <v>-</v>
      </c>
      <c r="H44" s="145">
        <f t="shared" si="4"/>
        <v>0</v>
      </c>
      <c r="I44" s="147">
        <v>0.46</v>
      </c>
      <c r="J44" s="148">
        <f t="shared" si="5"/>
        <v>0</v>
      </c>
      <c r="K44" s="9"/>
      <c r="M44" s="67">
        <f t="shared" si="6"/>
        <v>0</v>
      </c>
    </row>
    <row r="45" spans="1:13" s="1" customFormat="1" ht="12.75">
      <c r="A45" s="51"/>
      <c r="B45" s="5"/>
      <c r="C45" s="9"/>
      <c r="D45" s="9"/>
      <c r="E45" s="144">
        <v>8</v>
      </c>
      <c r="F45" s="145">
        <f t="shared" si="7"/>
        <v>0</v>
      </c>
      <c r="G45" s="146" t="str">
        <f t="shared" si="8"/>
        <v>-</v>
      </c>
      <c r="H45" s="145">
        <f t="shared" si="4"/>
        <v>0</v>
      </c>
      <c r="I45" s="147">
        <v>0.52</v>
      </c>
      <c r="J45" s="148">
        <f t="shared" si="5"/>
        <v>0</v>
      </c>
      <c r="K45" s="9"/>
      <c r="M45" s="67">
        <f t="shared" si="6"/>
        <v>0</v>
      </c>
    </row>
    <row r="46" spans="1:13" s="1" customFormat="1" ht="12.75">
      <c r="A46" s="51"/>
      <c r="B46" s="5"/>
      <c r="C46" s="9"/>
      <c r="D46" s="9"/>
      <c r="E46" s="144">
        <v>9</v>
      </c>
      <c r="F46" s="145">
        <f t="shared" si="7"/>
        <v>0</v>
      </c>
      <c r="G46" s="146" t="str">
        <f t="shared" si="8"/>
        <v>-</v>
      </c>
      <c r="H46" s="145">
        <f t="shared" si="4"/>
        <v>0</v>
      </c>
      <c r="I46" s="147">
        <v>0.7</v>
      </c>
      <c r="J46" s="148">
        <f t="shared" si="5"/>
        <v>0</v>
      </c>
      <c r="K46" s="9"/>
      <c r="M46" s="67">
        <f t="shared" si="6"/>
        <v>0</v>
      </c>
    </row>
    <row r="47" spans="1:13" s="1" customFormat="1" ht="13.5" thickBot="1">
      <c r="A47" s="51"/>
      <c r="B47" s="5"/>
      <c r="C47" s="9"/>
      <c r="D47" s="9"/>
      <c r="E47" s="150" t="s">
        <v>40</v>
      </c>
      <c r="F47" s="151">
        <f>SUMIF($E$12:$E$29,$E47,F$12:F$29)</f>
        <v>0</v>
      </c>
      <c r="G47" s="146" t="str">
        <f>IF(F47=0,"-",1-(M47/F47))</f>
        <v>-</v>
      </c>
      <c r="H47" s="151">
        <f t="shared" si="4"/>
        <v>0</v>
      </c>
      <c r="I47" s="152"/>
      <c r="J47" s="149">
        <f>+J31</f>
        <v>0</v>
      </c>
      <c r="K47" s="9"/>
      <c r="M47" s="68">
        <f t="shared" si="6"/>
        <v>0</v>
      </c>
    </row>
    <row r="48" spans="1:13" s="1" customFormat="1" ht="13.5" thickBot="1">
      <c r="A48" s="9"/>
      <c r="B48" s="5"/>
      <c r="C48" s="9"/>
      <c r="D48" s="9"/>
      <c r="E48" s="153" t="s">
        <v>13</v>
      </c>
      <c r="F48" s="154">
        <f>SUM(F38:F47)</f>
        <v>0</v>
      </c>
      <c r="G48" s="155" t="str">
        <f>IF(F48=0,"-",1-(M48/F48))</f>
        <v>-</v>
      </c>
      <c r="H48" s="154">
        <f>SUM(H38:H47)</f>
        <v>0</v>
      </c>
      <c r="I48" s="128" t="s">
        <v>7</v>
      </c>
      <c r="J48" s="156">
        <f>SUM(J38:J47)</f>
        <v>0</v>
      </c>
      <c r="K48" s="9"/>
      <c r="M48" s="69">
        <f>SUM(M38:M47)</f>
        <v>0</v>
      </c>
    </row>
    <row r="49" spans="1:12" s="1" customFormat="1" ht="12.75">
      <c r="A49" s="9"/>
      <c r="B49" s="5"/>
      <c r="C49" s="9"/>
      <c r="D49" s="9"/>
      <c r="E49" s="70"/>
      <c r="F49" s="71"/>
      <c r="G49" s="47"/>
      <c r="H49" s="71"/>
      <c r="I49" s="52" t="s">
        <v>8</v>
      </c>
      <c r="J49" s="157">
        <f>ROUND(J48*5%,2)</f>
        <v>0</v>
      </c>
      <c r="K49" s="9"/>
    </row>
    <row r="50" spans="1:12" s="1" customFormat="1" ht="13.5" thickBot="1">
      <c r="A50" s="9"/>
      <c r="B50" s="6"/>
      <c r="C50" s="7"/>
      <c r="D50" s="7"/>
      <c r="E50" s="72"/>
      <c r="F50" s="73"/>
      <c r="G50" s="12"/>
      <c r="H50" s="73"/>
      <c r="I50" s="34" t="s">
        <v>6</v>
      </c>
      <c r="J50" s="158">
        <f>J48+J49</f>
        <v>0</v>
      </c>
      <c r="K50" s="9"/>
    </row>
    <row r="51" spans="1:12" ht="15" customHeight="1" thickBot="1">
      <c r="A51" s="3"/>
      <c r="B51" s="22"/>
      <c r="C51" s="23"/>
      <c r="D51" s="23"/>
      <c r="E51" s="24"/>
      <c r="F51" s="24"/>
      <c r="G51" s="25"/>
      <c r="H51" s="26"/>
      <c r="I51" s="26"/>
      <c r="J51" s="27"/>
      <c r="K51" s="3"/>
    </row>
    <row r="52" spans="1:12">
      <c r="A52" s="3"/>
      <c r="B52" s="231" t="s">
        <v>34</v>
      </c>
      <c r="C52" s="232"/>
      <c r="D52" s="232"/>
      <c r="E52" s="232"/>
      <c r="F52" s="232"/>
      <c r="G52" s="232"/>
      <c r="H52" s="232"/>
      <c r="I52" s="232"/>
      <c r="J52" s="233"/>
      <c r="K52" s="4"/>
      <c r="L52" s="2"/>
    </row>
    <row r="53" spans="1:12" ht="11.65" customHeight="1">
      <c r="A53" s="3"/>
      <c r="B53" s="230" t="s">
        <v>12</v>
      </c>
      <c r="C53" s="228"/>
      <c r="D53" s="228"/>
      <c r="E53" s="228"/>
      <c r="F53" s="228"/>
      <c r="G53" s="228"/>
      <c r="H53" s="228"/>
      <c r="I53" s="228"/>
      <c r="J53" s="229"/>
      <c r="K53" s="37"/>
      <c r="L53" s="38"/>
    </row>
    <row r="54" spans="1:12" ht="11.65" customHeight="1">
      <c r="A54" s="3"/>
      <c r="B54" s="230" t="s">
        <v>24</v>
      </c>
      <c r="C54" s="228"/>
      <c r="D54" s="228"/>
      <c r="E54" s="228"/>
      <c r="F54" s="228"/>
      <c r="G54" s="228"/>
      <c r="H54" s="228"/>
      <c r="I54" s="228"/>
      <c r="J54" s="229"/>
      <c r="K54" s="37"/>
      <c r="L54" s="38"/>
    </row>
    <row r="55" spans="1:12" ht="11.65" customHeight="1">
      <c r="A55" s="3"/>
      <c r="B55" s="230" t="s">
        <v>10</v>
      </c>
      <c r="C55" s="228"/>
      <c r="D55" s="228"/>
      <c r="E55" s="228"/>
      <c r="F55" s="228"/>
      <c r="G55" s="228"/>
      <c r="H55" s="228"/>
      <c r="I55" s="228"/>
      <c r="J55" s="229"/>
      <c r="K55" s="37"/>
      <c r="L55" s="38"/>
    </row>
    <row r="56" spans="1:12" ht="11.65" customHeight="1">
      <c r="A56" s="3"/>
      <c r="B56" s="230" t="s">
        <v>25</v>
      </c>
      <c r="C56" s="228"/>
      <c r="D56" s="228"/>
      <c r="E56" s="228"/>
      <c r="F56" s="228"/>
      <c r="G56" s="228"/>
      <c r="H56" s="228"/>
      <c r="I56" s="228"/>
      <c r="J56" s="229"/>
      <c r="K56" s="39"/>
      <c r="L56" s="40"/>
    </row>
    <row r="57" spans="1:12" ht="11.65" customHeight="1">
      <c r="A57" s="3"/>
      <c r="B57" s="230" t="s">
        <v>26</v>
      </c>
      <c r="C57" s="228"/>
      <c r="D57" s="228"/>
      <c r="E57" s="228"/>
      <c r="F57" s="228"/>
      <c r="G57" s="228"/>
      <c r="H57" s="228"/>
      <c r="I57" s="228"/>
      <c r="J57" s="229"/>
      <c r="K57" s="39"/>
      <c r="L57" s="40"/>
    </row>
    <row r="58" spans="1:12" ht="11.65" customHeight="1">
      <c r="A58" s="3"/>
      <c r="B58" s="36" t="s">
        <v>27</v>
      </c>
      <c r="C58" s="37"/>
      <c r="D58" s="37"/>
      <c r="E58" s="37"/>
      <c r="F58" s="37"/>
      <c r="G58" s="37"/>
      <c r="H58" s="37"/>
      <c r="I58" s="37"/>
      <c r="J58" s="41"/>
      <c r="K58" s="39"/>
      <c r="L58" s="40"/>
    </row>
    <row r="59" spans="1:12" ht="21.4" customHeight="1">
      <c r="A59" s="3"/>
      <c r="B59" s="227" t="s">
        <v>22</v>
      </c>
      <c r="C59" s="228"/>
      <c r="D59" s="228"/>
      <c r="E59" s="228"/>
      <c r="F59" s="228"/>
      <c r="G59" s="228"/>
      <c r="H59" s="228"/>
      <c r="I59" s="228"/>
      <c r="J59" s="229"/>
      <c r="K59" s="39"/>
      <c r="L59" s="40"/>
    </row>
    <row r="60" spans="1:12" ht="18" customHeight="1">
      <c r="A60" s="3"/>
      <c r="B60" s="42"/>
      <c r="C60" s="225" t="s">
        <v>36</v>
      </c>
      <c r="D60" s="225"/>
      <c r="E60" s="225"/>
      <c r="F60" s="225"/>
      <c r="G60" s="225" t="s">
        <v>35</v>
      </c>
      <c r="H60" s="225"/>
      <c r="I60" s="225"/>
      <c r="J60" s="226"/>
      <c r="K60" s="39"/>
      <c r="L60" s="40"/>
    </row>
    <row r="61" spans="1:12" ht="34.5" customHeight="1">
      <c r="A61" s="3"/>
      <c r="B61" s="43" t="s">
        <v>19</v>
      </c>
      <c r="C61" s="219"/>
      <c r="D61" s="220"/>
      <c r="E61" s="221"/>
      <c r="F61" s="221"/>
      <c r="G61" s="222"/>
      <c r="H61" s="221"/>
      <c r="I61" s="221"/>
      <c r="J61" s="224"/>
      <c r="K61" s="39"/>
      <c r="L61" s="40"/>
    </row>
    <row r="62" spans="1:12" ht="34.5" customHeight="1">
      <c r="A62" s="3"/>
      <c r="B62" s="43" t="s">
        <v>20</v>
      </c>
      <c r="C62" s="222"/>
      <c r="D62" s="221"/>
      <c r="E62" s="221"/>
      <c r="F62" s="223"/>
      <c r="G62" s="222"/>
      <c r="H62" s="221"/>
      <c r="I62" s="221"/>
      <c r="J62" s="224"/>
      <c r="K62" s="39"/>
      <c r="L62" s="40"/>
    </row>
    <row r="63" spans="1:12" ht="15" customHeight="1" thickBot="1">
      <c r="A63" s="3"/>
      <c r="B63" s="28" t="s">
        <v>29</v>
      </c>
      <c r="C63" s="218" t="s">
        <v>28</v>
      </c>
      <c r="D63" s="218"/>
      <c r="E63" s="218"/>
      <c r="F63" s="218"/>
      <c r="G63" s="218"/>
      <c r="H63" s="218"/>
      <c r="I63" s="218"/>
      <c r="J63" s="29" t="s">
        <v>1755</v>
      </c>
      <c r="K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K65" s="3"/>
    </row>
    <row r="66" spans="1:11">
      <c r="A66" s="3"/>
      <c r="K66" s="3"/>
    </row>
    <row r="67" spans="1:11">
      <c r="K67" s="3"/>
    </row>
  </sheetData>
  <sheetProtection selectLockedCells="1"/>
  <customSheetViews>
    <customSheetView guid="{B7F1C356-BD06-49C8-91F5-292B2E0B2E40}" topLeftCell="A4">
      <selection activeCell="C11" sqref="C11:G16"/>
      <pageMargins left="0.74803149606299213" right="0.39370078740157483" top="0.77" bottom="0.62" header="0.51181102362204722" footer="0.51181102362204722"/>
      <pageSetup orientation="portrait" r:id="rId1"/>
    </customSheetView>
    <customSheetView guid="{1A2D9569-77C8-447E-9834-39A944DDF967}" topLeftCell="A4">
      <selection activeCell="D13" sqref="D13"/>
      <pageMargins left="0.74803149606299213" right="0.39370078740157483" top="0.77" bottom="0.62" header="0.51181102362204722" footer="0.51181102362204722"/>
      <pageSetup orientation="portrait" r:id="rId2"/>
    </customSheetView>
  </customSheetViews>
  <mergeCells count="29">
    <mergeCell ref="E33:H33"/>
    <mergeCell ref="E34:H34"/>
    <mergeCell ref="E36:J36"/>
    <mergeCell ref="B53:J53"/>
    <mergeCell ref="B54:J54"/>
    <mergeCell ref="B31:H31"/>
    <mergeCell ref="C4:G4"/>
    <mergeCell ref="C7:G7"/>
    <mergeCell ref="C6:G6"/>
    <mergeCell ref="C63:I63"/>
    <mergeCell ref="C61:F61"/>
    <mergeCell ref="C62:F62"/>
    <mergeCell ref="G61:J61"/>
    <mergeCell ref="G62:J62"/>
    <mergeCell ref="C60:F60"/>
    <mergeCell ref="G60:J60"/>
    <mergeCell ref="B59:J59"/>
    <mergeCell ref="B56:J56"/>
    <mergeCell ref="B57:J57"/>
    <mergeCell ref="B55:J55"/>
    <mergeCell ref="B52:J52"/>
    <mergeCell ref="B2:J2"/>
    <mergeCell ref="B3:J3"/>
    <mergeCell ref="C8:J8"/>
    <mergeCell ref="B10:J10"/>
    <mergeCell ref="C5:J5"/>
    <mergeCell ref="I4:J4"/>
    <mergeCell ref="I6:J6"/>
    <mergeCell ref="I7:J7"/>
  </mergeCells>
  <dataValidations count="1">
    <dataValidation type="list" allowBlank="1" showInputMessage="1" showErrorMessage="1" sqref="E12:E29" xr:uid="{00000000-0002-0000-0000-000000000000}">
      <formula1>$E$38:$E$47</formula1>
    </dataValidation>
  </dataValidations>
  <printOptions horizontalCentered="1" verticalCentered="1"/>
  <pageMargins left="0.25" right="0.25" top="0.25" bottom="0.25" header="0" footer="0"/>
  <pageSetup scale="6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workbookViewId="0">
      <selection activeCell="F29" sqref="F29"/>
    </sheetView>
  </sheetViews>
  <sheetFormatPr defaultColWidth="8.7109375" defaultRowHeight="15"/>
  <cols>
    <col min="1" max="1" width="1.28515625" customWidth="1"/>
    <col min="2" max="3" width="17.140625" customWidth="1"/>
    <col min="4" max="4" width="19.7109375" customWidth="1"/>
    <col min="5" max="5" width="17.7109375" customWidth="1"/>
    <col min="6" max="6" width="46.140625" customWidth="1"/>
    <col min="7" max="7" width="15.7109375" customWidth="1"/>
    <col min="8" max="9" width="18.42578125" customWidth="1"/>
    <col min="10" max="10" width="20.7109375" customWidth="1"/>
    <col min="11" max="11" width="3.5703125" customWidth="1"/>
    <col min="13" max="15" width="6.85546875" customWidth="1"/>
  </cols>
  <sheetData>
    <row r="1" spans="1:15" ht="9.4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93" customHeight="1" thickBot="1">
      <c r="A2" s="3"/>
      <c r="B2" s="243" t="s">
        <v>39</v>
      </c>
      <c r="C2" s="244"/>
      <c r="D2" s="244"/>
      <c r="E2" s="244"/>
      <c r="F2" s="244"/>
      <c r="G2" s="244"/>
      <c r="H2" s="244"/>
      <c r="I2" s="244"/>
      <c r="J2" s="245"/>
      <c r="K2" s="3"/>
      <c r="N2" s="85">
        <v>0.1</v>
      </c>
    </row>
    <row r="3" spans="1:15" ht="15.75" customHeight="1" thickBot="1">
      <c r="A3" s="3"/>
      <c r="B3" s="197" t="s">
        <v>23</v>
      </c>
      <c r="C3" s="198"/>
      <c r="D3" s="198"/>
      <c r="E3" s="198"/>
      <c r="F3" s="198"/>
      <c r="G3" s="198"/>
      <c r="H3" s="198"/>
      <c r="I3" s="198"/>
      <c r="J3" s="199"/>
    </row>
    <row r="4" spans="1:15" s="88" customFormat="1" ht="14.65" customHeight="1">
      <c r="A4" s="86"/>
      <c r="B4" s="87" t="s">
        <v>0</v>
      </c>
      <c r="C4" s="246"/>
      <c r="D4" s="246"/>
      <c r="E4" s="246"/>
      <c r="F4" s="246"/>
      <c r="G4" s="246"/>
      <c r="H4" s="246"/>
      <c r="I4" s="246"/>
      <c r="J4" s="247"/>
    </row>
    <row r="5" spans="1:15" s="88" customFormat="1" ht="14.25">
      <c r="A5" s="86"/>
      <c r="B5" s="89" t="s">
        <v>1</v>
      </c>
      <c r="C5" s="248"/>
      <c r="D5" s="248"/>
      <c r="E5" s="248"/>
      <c r="F5" s="248"/>
      <c r="G5" s="248"/>
      <c r="H5" s="248"/>
      <c r="I5" s="248"/>
      <c r="J5" s="249"/>
    </row>
    <row r="6" spans="1:15" s="88" customFormat="1" ht="14.25">
      <c r="A6" s="86"/>
      <c r="B6" s="90" t="s">
        <v>15</v>
      </c>
      <c r="C6" s="248"/>
      <c r="D6" s="248"/>
      <c r="E6" s="248"/>
      <c r="F6" s="248"/>
      <c r="G6" s="250"/>
      <c r="H6" s="251" t="s">
        <v>303</v>
      </c>
      <c r="I6" s="251"/>
      <c r="J6" s="252"/>
    </row>
    <row r="7" spans="1:15" s="88" customFormat="1" ht="14.25">
      <c r="A7" s="86"/>
      <c r="B7" s="89" t="s">
        <v>3</v>
      </c>
      <c r="C7" s="248"/>
      <c r="D7" s="248"/>
      <c r="E7" s="248"/>
      <c r="F7" s="248"/>
      <c r="G7" s="248"/>
      <c r="H7" s="248"/>
      <c r="I7" s="248"/>
      <c r="J7" s="249"/>
    </row>
    <row r="8" spans="1:15" s="88" customFormat="1" thickBot="1">
      <c r="A8" s="86"/>
      <c r="B8" s="91" t="s">
        <v>38</v>
      </c>
      <c r="C8" s="253"/>
      <c r="D8" s="253"/>
      <c r="E8" s="253"/>
      <c r="F8" s="253"/>
      <c r="G8" s="253"/>
      <c r="H8" s="253"/>
      <c r="I8" s="253"/>
      <c r="J8" s="254"/>
    </row>
    <row r="9" spans="1:15" s="88" customFormat="1" ht="15" customHeight="1" thickBot="1">
      <c r="A9" s="86"/>
      <c r="B9" s="92"/>
      <c r="C9" s="93"/>
      <c r="D9" s="238"/>
      <c r="E9" s="238"/>
      <c r="F9" s="238"/>
      <c r="G9" s="238"/>
      <c r="H9" s="238"/>
      <c r="I9" s="238"/>
      <c r="J9" s="239"/>
    </row>
    <row r="10" spans="1:15" s="88" customFormat="1" ht="19.5" customHeight="1" thickBot="1">
      <c r="A10" s="86"/>
      <c r="B10" s="240" t="s">
        <v>11</v>
      </c>
      <c r="C10" s="241"/>
      <c r="D10" s="241"/>
      <c r="E10" s="241"/>
      <c r="F10" s="241"/>
      <c r="G10" s="241"/>
      <c r="H10" s="241"/>
      <c r="I10" s="241"/>
      <c r="J10" s="242"/>
    </row>
    <row r="11" spans="1:15" s="88" customFormat="1" ht="48" customHeight="1" thickBot="1">
      <c r="A11" s="86"/>
      <c r="B11" s="94" t="s">
        <v>304</v>
      </c>
      <c r="C11" s="94" t="s">
        <v>305</v>
      </c>
      <c r="D11" s="94" t="s">
        <v>306</v>
      </c>
      <c r="E11" s="94" t="s">
        <v>307</v>
      </c>
      <c r="F11" s="94" t="s">
        <v>308</v>
      </c>
      <c r="G11" s="95" t="s">
        <v>14</v>
      </c>
      <c r="H11" s="94" t="s">
        <v>309</v>
      </c>
      <c r="I11" s="94" t="s">
        <v>17</v>
      </c>
      <c r="J11" s="94" t="s">
        <v>40</v>
      </c>
    </row>
    <row r="12" spans="1:15" s="88" customFormat="1" ht="15.75">
      <c r="A12" s="86"/>
      <c r="B12" s="96"/>
      <c r="C12" s="97"/>
      <c r="D12" s="98"/>
      <c r="E12" s="99"/>
      <c r="F12" s="100"/>
      <c r="G12" s="101"/>
      <c r="H12" s="102" t="str">
        <f>IFERROR(VLOOKUP(F12,'Active RCFs'!$B$3:$I$304,8,FALSE),"")</f>
        <v/>
      </c>
      <c r="I12" s="103" t="str">
        <f>IF(G12=0,"-",G12*H12)</f>
        <v>-</v>
      </c>
      <c r="J12" s="104" t="str">
        <f>IF(OR(ISBLANK(G12),ISBLANK(H12)), "", G12*H12*$N$2)</f>
        <v/>
      </c>
      <c r="O12" s="105"/>
    </row>
    <row r="13" spans="1:15" s="88" customFormat="1">
      <c r="A13" s="86"/>
      <c r="B13" s="106"/>
      <c r="C13" s="107"/>
      <c r="D13" s="108"/>
      <c r="E13" s="99"/>
      <c r="F13" s="100"/>
      <c r="G13" s="101"/>
      <c r="H13" s="102" t="str">
        <f>IFERROR(VLOOKUP(F13,'Active RCFs'!$B$3:$I$304,8,FALSE),"")</f>
        <v/>
      </c>
      <c r="I13" s="103" t="str">
        <f t="shared" ref="I13:I24" si="0">IF(G13=0,"-",G13*H13)</f>
        <v>-</v>
      </c>
      <c r="J13" s="104" t="str">
        <f t="shared" ref="J13:J29" si="1">IF(OR(ISBLANK(G13),ISBLANK(H13)), "", G13*H13*$N$2)</f>
        <v/>
      </c>
      <c r="O13" s="109" t="str">
        <f>IF(OR(ISBLANK(A2),ISBLANK(B2)), "", G12*H12)</f>
        <v/>
      </c>
    </row>
    <row r="14" spans="1:15" s="88" customFormat="1" ht="14.25">
      <c r="A14" s="86"/>
      <c r="B14" s="110"/>
      <c r="C14" s="111"/>
      <c r="D14" s="108"/>
      <c r="E14" s="99"/>
      <c r="F14" s="100"/>
      <c r="G14" s="101"/>
      <c r="H14" s="102" t="str">
        <f>IFERROR(VLOOKUP(F14,'Active RCFs'!$B$3:$I$304,8,FALSE),"")</f>
        <v/>
      </c>
      <c r="I14" s="103" t="str">
        <f t="shared" si="0"/>
        <v>-</v>
      </c>
      <c r="J14" s="104" t="str">
        <f t="shared" si="1"/>
        <v/>
      </c>
    </row>
    <row r="15" spans="1:15" s="88" customFormat="1" ht="14.25">
      <c r="A15" s="86"/>
      <c r="B15" s="110"/>
      <c r="C15" s="111"/>
      <c r="D15" s="108"/>
      <c r="E15" s="99"/>
      <c r="F15" s="100"/>
      <c r="G15" s="101"/>
      <c r="H15" s="102" t="str">
        <f>IFERROR(VLOOKUP(F15,'Active RCFs'!$B$3:$I$304,8,FALSE),"")</f>
        <v/>
      </c>
      <c r="I15" s="103" t="str">
        <f t="shared" si="0"/>
        <v>-</v>
      </c>
      <c r="J15" s="104" t="str">
        <f t="shared" si="1"/>
        <v/>
      </c>
    </row>
    <row r="16" spans="1:15" s="88" customFormat="1" ht="14.25">
      <c r="A16" s="86"/>
      <c r="B16" s="110"/>
      <c r="C16" s="111"/>
      <c r="D16" s="108"/>
      <c r="E16" s="99"/>
      <c r="F16" s="100"/>
      <c r="G16" s="101"/>
      <c r="H16" s="102" t="str">
        <f>IFERROR(VLOOKUP(F16,'Active RCFs'!$B$3:$I$304,8,FALSE),"")</f>
        <v/>
      </c>
      <c r="I16" s="103" t="str">
        <f t="shared" si="0"/>
        <v>-</v>
      </c>
      <c r="J16" s="104" t="str">
        <f t="shared" si="1"/>
        <v/>
      </c>
    </row>
    <row r="17" spans="1:10" s="88" customFormat="1" ht="14.25">
      <c r="A17" s="86"/>
      <c r="B17" s="110"/>
      <c r="C17" s="111"/>
      <c r="D17" s="108"/>
      <c r="E17" s="99"/>
      <c r="F17" s="100"/>
      <c r="G17" s="101"/>
      <c r="H17" s="102" t="str">
        <f>IFERROR(VLOOKUP(F17,'Active RCFs'!$B$3:$I$304,8,FALSE),"")</f>
        <v/>
      </c>
      <c r="I17" s="103" t="str">
        <f t="shared" si="0"/>
        <v>-</v>
      </c>
      <c r="J17" s="104" t="str">
        <f t="shared" si="1"/>
        <v/>
      </c>
    </row>
    <row r="18" spans="1:10" s="88" customFormat="1" ht="14.25">
      <c r="A18" s="86"/>
      <c r="B18" s="110"/>
      <c r="C18" s="111"/>
      <c r="D18" s="108"/>
      <c r="E18" s="99"/>
      <c r="F18" s="100"/>
      <c r="G18" s="101"/>
      <c r="H18" s="102" t="str">
        <f>IFERROR(VLOOKUP(F18,'Active RCFs'!$B$3:$I$304,8,FALSE),"")</f>
        <v/>
      </c>
      <c r="I18" s="103" t="str">
        <f t="shared" si="0"/>
        <v>-</v>
      </c>
      <c r="J18" s="104" t="str">
        <f t="shared" si="1"/>
        <v/>
      </c>
    </row>
    <row r="19" spans="1:10" s="88" customFormat="1" ht="14.25">
      <c r="A19" s="86"/>
      <c r="B19" s="110"/>
      <c r="C19" s="111"/>
      <c r="D19" s="108"/>
      <c r="E19" s="99"/>
      <c r="F19" s="100"/>
      <c r="G19" s="101"/>
      <c r="H19" s="102" t="str">
        <f>IFERROR(VLOOKUP(F19,'Active RCFs'!$B$3:$I$304,8,FALSE),"")</f>
        <v/>
      </c>
      <c r="I19" s="103" t="str">
        <f t="shared" ref="I19:I21" si="2">IF(G19=0,"-",G19*H19)</f>
        <v>-</v>
      </c>
      <c r="J19" s="104" t="str">
        <f t="shared" ref="J19:J21" si="3">IF(OR(ISBLANK(G19),ISBLANK(H19)), "", G19*H19*$N$2)</f>
        <v/>
      </c>
    </row>
    <row r="20" spans="1:10" s="88" customFormat="1" ht="14.25">
      <c r="A20" s="86"/>
      <c r="B20" s="110"/>
      <c r="C20" s="111"/>
      <c r="D20" s="108"/>
      <c r="E20" s="99"/>
      <c r="F20" s="100"/>
      <c r="G20" s="101"/>
      <c r="H20" s="102" t="str">
        <f>IFERROR(VLOOKUP(F20,'Active RCFs'!$B$3:$I$304,8,FALSE),"")</f>
        <v/>
      </c>
      <c r="I20" s="103" t="str">
        <f t="shared" si="2"/>
        <v>-</v>
      </c>
      <c r="J20" s="104" t="str">
        <f t="shared" si="3"/>
        <v/>
      </c>
    </row>
    <row r="21" spans="1:10" s="88" customFormat="1" ht="14.25">
      <c r="A21" s="86"/>
      <c r="B21" s="110"/>
      <c r="C21" s="111"/>
      <c r="D21" s="108"/>
      <c r="E21" s="99"/>
      <c r="F21" s="100"/>
      <c r="G21" s="101"/>
      <c r="H21" s="102" t="str">
        <f>IFERROR(VLOOKUP(F21,'Active RCFs'!$B$3:$I$304,8,FALSE),"")</f>
        <v/>
      </c>
      <c r="I21" s="103" t="str">
        <f t="shared" si="2"/>
        <v>-</v>
      </c>
      <c r="J21" s="104" t="str">
        <f t="shared" si="3"/>
        <v/>
      </c>
    </row>
    <row r="22" spans="1:10" s="88" customFormat="1" ht="14.25">
      <c r="A22" s="86"/>
      <c r="B22" s="110"/>
      <c r="C22" s="111"/>
      <c r="D22" s="108"/>
      <c r="E22" s="99"/>
      <c r="F22" s="100"/>
      <c r="G22" s="101"/>
      <c r="H22" s="102" t="str">
        <f>IFERROR(VLOOKUP(F22,'Active RCFs'!$B$3:$I$304,8,FALSE),"")</f>
        <v/>
      </c>
      <c r="I22" s="103" t="str">
        <f t="shared" si="0"/>
        <v>-</v>
      </c>
      <c r="J22" s="104" t="str">
        <f t="shared" si="1"/>
        <v/>
      </c>
    </row>
    <row r="23" spans="1:10" s="88" customFormat="1" ht="14.25">
      <c r="A23" s="86"/>
      <c r="B23" s="110"/>
      <c r="C23" s="111"/>
      <c r="D23" s="108"/>
      <c r="E23" s="99"/>
      <c r="F23" s="100"/>
      <c r="G23" s="101"/>
      <c r="H23" s="102" t="str">
        <f>IFERROR(VLOOKUP(F23,'Active RCFs'!$B$3:$I$304,8,FALSE),"")</f>
        <v/>
      </c>
      <c r="I23" s="103" t="str">
        <f t="shared" si="0"/>
        <v>-</v>
      </c>
      <c r="J23" s="104" t="str">
        <f t="shared" si="1"/>
        <v/>
      </c>
    </row>
    <row r="24" spans="1:10" s="88" customFormat="1" ht="14.25">
      <c r="A24" s="86"/>
      <c r="B24" s="110"/>
      <c r="C24" s="111"/>
      <c r="D24" s="108"/>
      <c r="E24" s="99"/>
      <c r="F24" s="100"/>
      <c r="G24" s="101"/>
      <c r="H24" s="102" t="str">
        <f>IFERROR(VLOOKUP(F24,'Active RCFs'!$B$3:$I$304,8,FALSE),"")</f>
        <v/>
      </c>
      <c r="I24" s="103" t="str">
        <f t="shared" si="0"/>
        <v>-</v>
      </c>
      <c r="J24" s="104" t="str">
        <f t="shared" si="1"/>
        <v/>
      </c>
    </row>
    <row r="25" spans="1:10" s="88" customFormat="1" ht="14.25">
      <c r="A25" s="86"/>
      <c r="B25" s="110"/>
      <c r="C25" s="111"/>
      <c r="D25" s="108"/>
      <c r="E25" s="99"/>
      <c r="F25" s="100"/>
      <c r="G25" s="101"/>
      <c r="H25" s="102" t="str">
        <f>IFERROR(VLOOKUP(F25,'Active RCFs'!$B$3:$I$304,8,FALSE),"")</f>
        <v/>
      </c>
      <c r="I25" s="103" t="str">
        <f>IF(G25=0,"-",G25*H25)</f>
        <v>-</v>
      </c>
      <c r="J25" s="104" t="str">
        <f t="shared" si="1"/>
        <v/>
      </c>
    </row>
    <row r="26" spans="1:10" s="88" customFormat="1" ht="14.25">
      <c r="A26" s="86"/>
      <c r="B26" s="110"/>
      <c r="C26" s="111"/>
      <c r="D26" s="108"/>
      <c r="E26" s="99"/>
      <c r="F26" s="100"/>
      <c r="G26" s="101"/>
      <c r="H26" s="102" t="str">
        <f>IFERROR(VLOOKUP(F26,'Active RCFs'!$B$3:$I$304,8,FALSE),"")</f>
        <v/>
      </c>
      <c r="I26" s="103" t="str">
        <f t="shared" ref="I26:I29" si="4">IF(G26=0,"-",G26*H26)</f>
        <v>-</v>
      </c>
      <c r="J26" s="104" t="str">
        <f t="shared" si="1"/>
        <v/>
      </c>
    </row>
    <row r="27" spans="1:10" s="88" customFormat="1" ht="14.25">
      <c r="A27" s="86"/>
      <c r="B27" s="110"/>
      <c r="C27" s="111"/>
      <c r="D27" s="112"/>
      <c r="E27" s="99"/>
      <c r="F27" s="100"/>
      <c r="G27" s="101"/>
      <c r="H27" s="102" t="str">
        <f>IFERROR(VLOOKUP(F27,'Active RCFs'!$B$3:$I$304,8,FALSE),"")</f>
        <v/>
      </c>
      <c r="I27" s="103" t="str">
        <f t="shared" si="4"/>
        <v>-</v>
      </c>
      <c r="J27" s="104" t="str">
        <f t="shared" si="1"/>
        <v/>
      </c>
    </row>
    <row r="28" spans="1:10" s="88" customFormat="1" ht="14.25">
      <c r="A28" s="86"/>
      <c r="B28" s="110"/>
      <c r="C28" s="111"/>
      <c r="D28" s="112"/>
      <c r="E28" s="99"/>
      <c r="F28" s="100"/>
      <c r="G28" s="101"/>
      <c r="H28" s="102" t="str">
        <f>IFERROR(VLOOKUP(F28,'Active RCFs'!$B$3:$I$304,8,FALSE),"")</f>
        <v/>
      </c>
      <c r="I28" s="103" t="str">
        <f t="shared" si="4"/>
        <v>-</v>
      </c>
      <c r="J28" s="104" t="str">
        <f t="shared" si="1"/>
        <v/>
      </c>
    </row>
    <row r="29" spans="1:10" s="88" customFormat="1" thickBot="1">
      <c r="A29" s="86"/>
      <c r="B29" s="110"/>
      <c r="C29" s="111"/>
      <c r="D29" s="112"/>
      <c r="E29" s="99"/>
      <c r="F29" s="100"/>
      <c r="G29" s="101"/>
      <c r="H29" s="102" t="str">
        <f>IFERROR(VLOOKUP(F29,'Active RCFs'!$B$3:$I$304,8,FALSE),"")</f>
        <v/>
      </c>
      <c r="I29" s="103" t="str">
        <f t="shared" si="4"/>
        <v>-</v>
      </c>
      <c r="J29" s="104" t="str">
        <f t="shared" si="1"/>
        <v/>
      </c>
    </row>
    <row r="30" spans="1:10" s="88" customFormat="1" ht="15.75" thickBot="1">
      <c r="A30" s="86"/>
      <c r="B30" s="180"/>
      <c r="C30" s="181"/>
      <c r="D30" s="182"/>
      <c r="E30" s="183"/>
      <c r="F30" s="185" t="s">
        <v>314</v>
      </c>
      <c r="G30" s="184">
        <f>SUM(G12:G29)</f>
        <v>0</v>
      </c>
      <c r="H30" s="162"/>
      <c r="I30" s="186">
        <f>SUM(I12:I29)</f>
        <v>0</v>
      </c>
      <c r="J30" s="104">
        <f>SUM(J12:J29)</f>
        <v>0</v>
      </c>
    </row>
    <row r="31" spans="1:10" s="88" customFormat="1" ht="14.25">
      <c r="A31" s="86"/>
      <c r="B31" s="163"/>
      <c r="C31" s="164"/>
      <c r="D31" s="165"/>
      <c r="E31" s="166"/>
      <c r="F31" s="167"/>
      <c r="G31" s="168"/>
      <c r="H31" s="168"/>
      <c r="I31" s="174"/>
      <c r="J31" s="187"/>
    </row>
    <row r="32" spans="1:10" s="88" customFormat="1" ht="14.25">
      <c r="A32" s="86"/>
      <c r="B32" s="175"/>
      <c r="C32" s="176"/>
      <c r="D32" s="177"/>
      <c r="E32" s="178"/>
      <c r="F32" s="167"/>
      <c r="G32" s="179"/>
      <c r="H32" s="168"/>
      <c r="I32" s="174"/>
      <c r="J32" s="187"/>
    </row>
    <row r="33" spans="1:11" s="88" customFormat="1" thickBot="1">
      <c r="A33" s="86"/>
      <c r="B33" s="169"/>
      <c r="C33" s="170"/>
      <c r="D33" s="171"/>
      <c r="E33" s="172"/>
      <c r="F33" s="167"/>
      <c r="G33" s="173"/>
      <c r="H33" s="168"/>
      <c r="I33" s="174"/>
      <c r="J33" s="187"/>
    </row>
    <row r="34" spans="1:11" s="88" customFormat="1" ht="15.75" thickBot="1">
      <c r="A34" s="86"/>
      <c r="B34" s="113"/>
      <c r="C34" s="114"/>
      <c r="D34" s="115"/>
      <c r="E34" s="115"/>
      <c r="F34" s="116"/>
      <c r="G34" s="117">
        <f>SUM(G30:G33)</f>
        <v>0</v>
      </c>
      <c r="H34" s="116"/>
      <c r="I34" s="118">
        <f>SUM(I30:I33)</f>
        <v>0</v>
      </c>
      <c r="J34" s="119">
        <f>SUM(J30:J33)</f>
        <v>0</v>
      </c>
      <c r="K34" s="120"/>
    </row>
    <row r="35" spans="1:11">
      <c r="A35" s="3"/>
      <c r="B35" s="3" t="s">
        <v>313</v>
      </c>
      <c r="C35" s="3"/>
      <c r="K35" s="3"/>
    </row>
    <row r="36" spans="1:11">
      <c r="B36" t="s">
        <v>312</v>
      </c>
      <c r="K36" s="3"/>
    </row>
  </sheetData>
  <mergeCells count="10">
    <mergeCell ref="D9:J9"/>
    <mergeCell ref="B10:J10"/>
    <mergeCell ref="B2:J2"/>
    <mergeCell ref="B3:J3"/>
    <mergeCell ref="C4:J4"/>
    <mergeCell ref="C5:J5"/>
    <mergeCell ref="C6:G6"/>
    <mergeCell ref="H6:J6"/>
    <mergeCell ref="C7:J7"/>
    <mergeCell ref="C8:J8"/>
  </mergeCells>
  <dataValidations count="1">
    <dataValidation type="list" allowBlank="1" showInputMessage="1" showErrorMessage="1" sqref="F31:F33" xr:uid="{0FB2B89A-DABF-43EE-9D62-7CE5464DF494}">
      <formula1>#REF!</formula1>
    </dataValidation>
  </dataValidations>
  <pageMargins left="0.25" right="0.25" top="0.75" bottom="0.75" header="0.3" footer="0.3"/>
  <pageSetup scale="7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24165A-0441-474D-9D06-F10B6D37C3A7}">
          <x14:formula1>
            <xm:f>'Active RCFs'!$B$3:$B$293</xm:f>
          </x14:formula1>
          <xm:sqref>F12:F29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504C-C7FE-4CA4-87D5-D4B79F4D80E2}">
  <dimension ref="A1:I293"/>
  <sheetViews>
    <sheetView zoomScale="80" zoomScaleNormal="70" workbookViewId="0">
      <pane ySplit="2" topLeftCell="A3" activePane="bottomLeft" state="frozen"/>
      <selection pane="bottomLeft" activeCell="I80" sqref="I80"/>
    </sheetView>
  </sheetViews>
  <sheetFormatPr defaultRowHeight="15"/>
  <cols>
    <col min="1" max="1" width="12.85546875" bestFit="1" customWidth="1"/>
    <col min="2" max="2" width="54.28515625" bestFit="1" customWidth="1"/>
    <col min="3" max="3" width="47.42578125" bestFit="1" customWidth="1"/>
    <col min="4" max="4" width="39" bestFit="1" customWidth="1"/>
    <col min="5" max="5" width="15" customWidth="1"/>
    <col min="6" max="6" width="14" customWidth="1"/>
    <col min="7" max="7" width="18" customWidth="1"/>
    <col min="8" max="8" width="20" customWidth="1"/>
    <col min="9" max="9" width="13.42578125" customWidth="1"/>
  </cols>
  <sheetData>
    <row r="1" spans="1:9" ht="21">
      <c r="A1" s="190" t="s">
        <v>1754</v>
      </c>
      <c r="B1" s="190"/>
      <c r="C1" s="190"/>
      <c r="D1" s="190"/>
      <c r="E1" s="190"/>
      <c r="F1" s="190"/>
      <c r="G1" s="190"/>
      <c r="H1" s="190"/>
      <c r="I1" s="190"/>
    </row>
    <row r="2" spans="1:9" ht="39.950000000000003" customHeight="1">
      <c r="A2" s="188" t="s">
        <v>1260</v>
      </c>
      <c r="B2" s="189" t="s">
        <v>41</v>
      </c>
      <c r="C2" s="189" t="s">
        <v>1261</v>
      </c>
      <c r="D2" s="189" t="s">
        <v>1710</v>
      </c>
      <c r="E2" s="188" t="s">
        <v>326</v>
      </c>
      <c r="F2" s="188" t="s">
        <v>2</v>
      </c>
      <c r="G2" s="188" t="s">
        <v>1262</v>
      </c>
      <c r="H2" s="189" t="s">
        <v>1263</v>
      </c>
      <c r="I2" s="188" t="s">
        <v>1264</v>
      </c>
    </row>
    <row r="3" spans="1:9" ht="18" customHeight="1">
      <c r="A3" s="191" t="s">
        <v>1265</v>
      </c>
      <c r="B3" s="192" t="s">
        <v>42</v>
      </c>
      <c r="C3" s="192" t="s">
        <v>1266</v>
      </c>
      <c r="D3" s="192" t="s">
        <v>327</v>
      </c>
      <c r="E3" s="192" t="s">
        <v>328</v>
      </c>
      <c r="F3" s="191" t="s">
        <v>329</v>
      </c>
      <c r="G3" s="191" t="s">
        <v>330</v>
      </c>
      <c r="H3" s="192" t="s">
        <v>1267</v>
      </c>
      <c r="I3" s="193">
        <v>0.5</v>
      </c>
    </row>
    <row r="4" spans="1:9" ht="18" customHeight="1">
      <c r="A4" s="191" t="s">
        <v>1268</v>
      </c>
      <c r="B4" s="192" t="s">
        <v>43</v>
      </c>
      <c r="C4" s="192" t="s">
        <v>1269</v>
      </c>
      <c r="D4" s="192" t="s">
        <v>331</v>
      </c>
      <c r="E4" s="192" t="s">
        <v>332</v>
      </c>
      <c r="F4" s="191" t="s">
        <v>333</v>
      </c>
      <c r="G4" s="191" t="s">
        <v>334</v>
      </c>
      <c r="H4" s="192" t="s">
        <v>44</v>
      </c>
      <c r="I4" s="193">
        <v>1</v>
      </c>
    </row>
    <row r="5" spans="1:9" ht="18" customHeight="1">
      <c r="A5" s="191" t="s">
        <v>1270</v>
      </c>
      <c r="B5" s="192" t="s">
        <v>45</v>
      </c>
      <c r="C5" s="192" t="s">
        <v>1271</v>
      </c>
      <c r="D5" s="192" t="s">
        <v>335</v>
      </c>
      <c r="E5" s="192" t="s">
        <v>336</v>
      </c>
      <c r="F5" s="191" t="s">
        <v>337</v>
      </c>
      <c r="G5" s="191" t="s">
        <v>338</v>
      </c>
      <c r="H5" s="192" t="s">
        <v>44</v>
      </c>
      <c r="I5" s="193">
        <v>1</v>
      </c>
    </row>
    <row r="6" spans="1:9" ht="18" customHeight="1">
      <c r="A6" s="191" t="s">
        <v>1272</v>
      </c>
      <c r="B6" s="192" t="s">
        <v>46</v>
      </c>
      <c r="C6" s="192" t="s">
        <v>46</v>
      </c>
      <c r="D6" s="192" t="s">
        <v>339</v>
      </c>
      <c r="E6" s="192" t="s">
        <v>340</v>
      </c>
      <c r="F6" s="191" t="s">
        <v>341</v>
      </c>
      <c r="G6" s="191" t="s">
        <v>342</v>
      </c>
      <c r="H6" s="192" t="s">
        <v>1267</v>
      </c>
      <c r="I6" s="193">
        <v>0.5</v>
      </c>
    </row>
    <row r="7" spans="1:9" ht="18" customHeight="1">
      <c r="A7" s="191" t="s">
        <v>1273</v>
      </c>
      <c r="B7" s="192" t="s">
        <v>47</v>
      </c>
      <c r="C7" s="192" t="s">
        <v>47</v>
      </c>
      <c r="D7" s="192" t="s">
        <v>343</v>
      </c>
      <c r="E7" s="192" t="s">
        <v>340</v>
      </c>
      <c r="F7" s="191" t="s">
        <v>341</v>
      </c>
      <c r="G7" s="191" t="s">
        <v>344</v>
      </c>
      <c r="H7" s="192" t="s">
        <v>1274</v>
      </c>
      <c r="I7" s="193">
        <v>0.5</v>
      </c>
    </row>
    <row r="8" spans="1:9" ht="18" customHeight="1">
      <c r="A8" s="191" t="s">
        <v>1275</v>
      </c>
      <c r="B8" s="192" t="s">
        <v>48</v>
      </c>
      <c r="C8" s="192" t="s">
        <v>48</v>
      </c>
      <c r="D8" s="192" t="s">
        <v>345</v>
      </c>
      <c r="E8" s="192" t="s">
        <v>340</v>
      </c>
      <c r="F8" s="191" t="s">
        <v>346</v>
      </c>
      <c r="G8" s="191" t="s">
        <v>347</v>
      </c>
      <c r="H8" s="192" t="s">
        <v>49</v>
      </c>
      <c r="I8" s="193">
        <v>0.75</v>
      </c>
    </row>
    <row r="9" spans="1:9" ht="18" customHeight="1">
      <c r="A9" s="191" t="s">
        <v>1276</v>
      </c>
      <c r="B9" s="192" t="s">
        <v>50</v>
      </c>
      <c r="C9" s="192" t="s">
        <v>1277</v>
      </c>
      <c r="D9" s="192" t="s">
        <v>348</v>
      </c>
      <c r="E9" s="192" t="s">
        <v>340</v>
      </c>
      <c r="F9" s="191" t="s">
        <v>349</v>
      </c>
      <c r="G9" s="191" t="s">
        <v>350</v>
      </c>
      <c r="H9" s="192" t="s">
        <v>1278</v>
      </c>
      <c r="I9" s="193">
        <v>1</v>
      </c>
    </row>
    <row r="10" spans="1:9" ht="18" customHeight="1">
      <c r="A10" s="191" t="s">
        <v>1279</v>
      </c>
      <c r="B10" s="192" t="s">
        <v>52</v>
      </c>
      <c r="C10" s="192" t="s">
        <v>1280</v>
      </c>
      <c r="D10" s="192" t="s">
        <v>351</v>
      </c>
      <c r="E10" s="192" t="s">
        <v>352</v>
      </c>
      <c r="F10" s="191" t="s">
        <v>353</v>
      </c>
      <c r="G10" s="191" t="s">
        <v>354</v>
      </c>
      <c r="H10" s="192" t="s">
        <v>1281</v>
      </c>
      <c r="I10" s="193">
        <v>1</v>
      </c>
    </row>
    <row r="11" spans="1:9" ht="18" customHeight="1">
      <c r="A11" s="191" t="s">
        <v>1733</v>
      </c>
      <c r="B11" s="192" t="s">
        <v>1737</v>
      </c>
      <c r="C11" s="192" t="s">
        <v>1738</v>
      </c>
      <c r="D11" s="192" t="s">
        <v>1739</v>
      </c>
      <c r="E11" s="192" t="s">
        <v>1237</v>
      </c>
      <c r="F11" s="191" t="s">
        <v>1238</v>
      </c>
      <c r="G11" s="191" t="s">
        <v>1740</v>
      </c>
      <c r="H11" s="192" t="s">
        <v>1373</v>
      </c>
      <c r="I11" s="193">
        <v>1</v>
      </c>
    </row>
    <row r="12" spans="1:9" ht="18" customHeight="1">
      <c r="A12" s="191" t="s">
        <v>1282</v>
      </c>
      <c r="B12" s="192" t="s">
        <v>53</v>
      </c>
      <c r="C12" s="192" t="s">
        <v>1283</v>
      </c>
      <c r="D12" s="192" t="s">
        <v>355</v>
      </c>
      <c r="E12" s="192" t="s">
        <v>356</v>
      </c>
      <c r="F12" s="191" t="s">
        <v>357</v>
      </c>
      <c r="G12" s="191" t="s">
        <v>358</v>
      </c>
      <c r="H12" s="192" t="s">
        <v>1267</v>
      </c>
      <c r="I12" s="193">
        <v>0.5</v>
      </c>
    </row>
    <row r="13" spans="1:9" ht="18" customHeight="1">
      <c r="A13" s="191" t="s">
        <v>1284</v>
      </c>
      <c r="B13" s="192" t="s">
        <v>54</v>
      </c>
      <c r="C13" s="192" t="s">
        <v>54</v>
      </c>
      <c r="D13" s="192" t="s">
        <v>359</v>
      </c>
      <c r="E13" s="192" t="s">
        <v>360</v>
      </c>
      <c r="F13" s="191" t="s">
        <v>361</v>
      </c>
      <c r="G13" s="191" t="s">
        <v>362</v>
      </c>
      <c r="H13" s="192" t="s">
        <v>1267</v>
      </c>
      <c r="I13" s="193">
        <v>0.5</v>
      </c>
    </row>
    <row r="14" spans="1:9" ht="18" customHeight="1">
      <c r="A14" s="191" t="s">
        <v>1285</v>
      </c>
      <c r="B14" s="192" t="s">
        <v>1286</v>
      </c>
      <c r="C14" s="192" t="s">
        <v>1287</v>
      </c>
      <c r="D14" s="192" t="s">
        <v>363</v>
      </c>
      <c r="E14" s="192" t="s">
        <v>364</v>
      </c>
      <c r="F14" s="191" t="s">
        <v>365</v>
      </c>
      <c r="G14" s="191" t="s">
        <v>366</v>
      </c>
      <c r="H14" s="192" t="s">
        <v>51</v>
      </c>
      <c r="I14" s="193">
        <v>1</v>
      </c>
    </row>
    <row r="15" spans="1:9" ht="18" customHeight="1">
      <c r="A15" s="191" t="s">
        <v>1288</v>
      </c>
      <c r="B15" s="192" t="s">
        <v>323</v>
      </c>
      <c r="C15" s="192" t="s">
        <v>1289</v>
      </c>
      <c r="D15" s="192" t="s">
        <v>367</v>
      </c>
      <c r="E15" s="192" t="s">
        <v>368</v>
      </c>
      <c r="F15" s="191" t="s">
        <v>369</v>
      </c>
      <c r="G15" s="191" t="s">
        <v>370</v>
      </c>
      <c r="H15" s="192" t="s">
        <v>1267</v>
      </c>
      <c r="I15" s="193">
        <v>0.5</v>
      </c>
    </row>
    <row r="16" spans="1:9" ht="18" customHeight="1">
      <c r="A16" s="191" t="s">
        <v>1290</v>
      </c>
      <c r="B16" s="192" t="s">
        <v>1291</v>
      </c>
      <c r="C16" s="192" t="s">
        <v>1292</v>
      </c>
      <c r="D16" s="192" t="s">
        <v>371</v>
      </c>
      <c r="E16" s="192" t="s">
        <v>372</v>
      </c>
      <c r="F16" s="191" t="s">
        <v>373</v>
      </c>
      <c r="G16" s="191" t="s">
        <v>374</v>
      </c>
      <c r="H16" s="192" t="s">
        <v>44</v>
      </c>
      <c r="I16" s="193">
        <v>1</v>
      </c>
    </row>
    <row r="17" spans="1:9" ht="18" customHeight="1">
      <c r="A17" s="191" t="s">
        <v>1293</v>
      </c>
      <c r="B17" s="192" t="s">
        <v>56</v>
      </c>
      <c r="C17" s="192" t="s">
        <v>1271</v>
      </c>
      <c r="D17" s="192" t="s">
        <v>375</v>
      </c>
      <c r="E17" s="192" t="s">
        <v>376</v>
      </c>
      <c r="F17" s="191" t="s">
        <v>377</v>
      </c>
      <c r="G17" s="191" t="s">
        <v>338</v>
      </c>
      <c r="H17" s="192" t="s">
        <v>44</v>
      </c>
      <c r="I17" s="193">
        <v>1</v>
      </c>
    </row>
    <row r="18" spans="1:9" ht="18" customHeight="1">
      <c r="A18" s="191" t="s">
        <v>1734</v>
      </c>
      <c r="B18" s="192" t="s">
        <v>1741</v>
      </c>
      <c r="C18" s="192" t="s">
        <v>1271</v>
      </c>
      <c r="D18" s="192" t="s">
        <v>1735</v>
      </c>
      <c r="E18" s="192" t="s">
        <v>1736</v>
      </c>
      <c r="F18" s="191" t="s">
        <v>1742</v>
      </c>
      <c r="G18" s="191" t="s">
        <v>338</v>
      </c>
      <c r="H18" s="192" t="s">
        <v>1281</v>
      </c>
      <c r="I18" s="193">
        <v>1</v>
      </c>
    </row>
    <row r="19" spans="1:9" ht="18" customHeight="1">
      <c r="A19" s="191" t="s">
        <v>1294</v>
      </c>
      <c r="B19" s="192" t="s">
        <v>57</v>
      </c>
      <c r="C19" s="192" t="s">
        <v>1295</v>
      </c>
      <c r="D19" s="192" t="s">
        <v>378</v>
      </c>
      <c r="E19" s="192" t="s">
        <v>379</v>
      </c>
      <c r="F19" s="191" t="s">
        <v>380</v>
      </c>
      <c r="G19" s="191" t="s">
        <v>381</v>
      </c>
      <c r="H19" s="192" t="s">
        <v>44</v>
      </c>
      <c r="I19" s="193">
        <v>1</v>
      </c>
    </row>
    <row r="20" spans="1:9" ht="18" customHeight="1">
      <c r="A20" s="191" t="s">
        <v>1296</v>
      </c>
      <c r="B20" s="192" t="s">
        <v>58</v>
      </c>
      <c r="C20" s="192" t="s">
        <v>58</v>
      </c>
      <c r="D20" s="192" t="s">
        <v>382</v>
      </c>
      <c r="E20" s="192" t="s">
        <v>383</v>
      </c>
      <c r="F20" s="191" t="s">
        <v>384</v>
      </c>
      <c r="G20" s="191" t="s">
        <v>385</v>
      </c>
      <c r="H20" s="192" t="s">
        <v>1267</v>
      </c>
      <c r="I20" s="193">
        <v>0.5</v>
      </c>
    </row>
    <row r="21" spans="1:9" ht="18" customHeight="1">
      <c r="A21" s="191" t="s">
        <v>1297</v>
      </c>
      <c r="B21" s="192" t="s">
        <v>1743</v>
      </c>
      <c r="C21" s="192" t="s">
        <v>59</v>
      </c>
      <c r="D21" s="192" t="s">
        <v>386</v>
      </c>
      <c r="E21" s="192" t="s">
        <v>387</v>
      </c>
      <c r="F21" s="191" t="s">
        <v>388</v>
      </c>
      <c r="G21" s="191" t="s">
        <v>389</v>
      </c>
      <c r="H21" s="192" t="s">
        <v>49</v>
      </c>
      <c r="I21" s="193">
        <v>0.75</v>
      </c>
    </row>
    <row r="22" spans="1:9" ht="18" customHeight="1">
      <c r="A22" s="191" t="s">
        <v>1298</v>
      </c>
      <c r="B22" s="192" t="s">
        <v>60</v>
      </c>
      <c r="C22" s="192" t="s">
        <v>1299</v>
      </c>
      <c r="D22" s="192" t="s">
        <v>390</v>
      </c>
      <c r="E22" s="192" t="s">
        <v>391</v>
      </c>
      <c r="F22" s="191" t="s">
        <v>392</v>
      </c>
      <c r="G22" s="191" t="s">
        <v>393</v>
      </c>
      <c r="H22" s="192" t="s">
        <v>49</v>
      </c>
      <c r="I22" s="193">
        <v>0.75</v>
      </c>
    </row>
    <row r="23" spans="1:9" ht="18" customHeight="1">
      <c r="A23" s="191" t="s">
        <v>1300</v>
      </c>
      <c r="B23" s="192" t="s">
        <v>61</v>
      </c>
      <c r="C23" s="192" t="s">
        <v>61</v>
      </c>
      <c r="D23" s="192" t="s">
        <v>394</v>
      </c>
      <c r="E23" s="192" t="s">
        <v>395</v>
      </c>
      <c r="F23" s="191" t="s">
        <v>396</v>
      </c>
      <c r="G23" s="191" t="s">
        <v>397</v>
      </c>
      <c r="H23" s="192" t="s">
        <v>51</v>
      </c>
      <c r="I23" s="193">
        <v>1</v>
      </c>
    </row>
    <row r="24" spans="1:9" ht="18" customHeight="1">
      <c r="A24" s="191" t="s">
        <v>1301</v>
      </c>
      <c r="B24" s="192" t="s">
        <v>62</v>
      </c>
      <c r="C24" s="192" t="s">
        <v>1302</v>
      </c>
      <c r="D24" s="192" t="s">
        <v>398</v>
      </c>
      <c r="E24" s="192" t="s">
        <v>364</v>
      </c>
      <c r="F24" s="191" t="s">
        <v>399</v>
      </c>
      <c r="G24" s="191" t="s">
        <v>400</v>
      </c>
      <c r="H24" s="192" t="s">
        <v>1278</v>
      </c>
      <c r="I24" s="193">
        <v>1</v>
      </c>
    </row>
    <row r="25" spans="1:9" ht="18" customHeight="1">
      <c r="A25" s="191" t="s">
        <v>1303</v>
      </c>
      <c r="B25" s="192" t="s">
        <v>63</v>
      </c>
      <c r="C25" s="192" t="s">
        <v>1304</v>
      </c>
      <c r="D25" s="192" t="s">
        <v>401</v>
      </c>
      <c r="E25" s="192" t="s">
        <v>402</v>
      </c>
      <c r="F25" s="191" t="s">
        <v>403</v>
      </c>
      <c r="G25" s="191" t="s">
        <v>404</v>
      </c>
      <c r="H25" s="192" t="s">
        <v>1281</v>
      </c>
      <c r="I25" s="193">
        <v>1</v>
      </c>
    </row>
    <row r="26" spans="1:9" ht="18" customHeight="1">
      <c r="A26" s="191" t="s">
        <v>1305</v>
      </c>
      <c r="B26" s="192" t="s">
        <v>64</v>
      </c>
      <c r="C26" s="192" t="s">
        <v>1306</v>
      </c>
      <c r="D26" s="192" t="s">
        <v>405</v>
      </c>
      <c r="E26" s="192" t="s">
        <v>360</v>
      </c>
      <c r="F26" s="191" t="s">
        <v>406</v>
      </c>
      <c r="G26" s="191" t="s">
        <v>407</v>
      </c>
      <c r="H26" s="192" t="s">
        <v>49</v>
      </c>
      <c r="I26" s="193">
        <v>0.75</v>
      </c>
    </row>
    <row r="27" spans="1:9" ht="18" customHeight="1">
      <c r="A27" s="191" t="s">
        <v>1307</v>
      </c>
      <c r="B27" s="192" t="s">
        <v>65</v>
      </c>
      <c r="C27" s="192" t="s">
        <v>1308</v>
      </c>
      <c r="D27" s="192" t="s">
        <v>1711</v>
      </c>
      <c r="E27" s="192" t="s">
        <v>408</v>
      </c>
      <c r="F27" s="191" t="s">
        <v>1712</v>
      </c>
      <c r="G27" s="191" t="s">
        <v>409</v>
      </c>
      <c r="H27" s="192" t="s">
        <v>49</v>
      </c>
      <c r="I27" s="193">
        <v>0.75</v>
      </c>
    </row>
    <row r="28" spans="1:9" ht="18" customHeight="1">
      <c r="A28" s="191" t="s">
        <v>1309</v>
      </c>
      <c r="B28" s="192" t="s">
        <v>66</v>
      </c>
      <c r="C28" s="192" t="s">
        <v>1310</v>
      </c>
      <c r="D28" s="192" t="s">
        <v>410</v>
      </c>
      <c r="E28" s="192" t="s">
        <v>372</v>
      </c>
      <c r="F28" s="191" t="s">
        <v>411</v>
      </c>
      <c r="G28" s="191" t="s">
        <v>412</v>
      </c>
      <c r="H28" s="192" t="s">
        <v>49</v>
      </c>
      <c r="I28" s="193">
        <v>0.75</v>
      </c>
    </row>
    <row r="29" spans="1:9" ht="18" customHeight="1">
      <c r="A29" s="191" t="s">
        <v>1311</v>
      </c>
      <c r="B29" s="192" t="s">
        <v>67</v>
      </c>
      <c r="C29" s="192" t="s">
        <v>1312</v>
      </c>
      <c r="D29" s="192" t="s">
        <v>413</v>
      </c>
      <c r="E29" s="192" t="s">
        <v>340</v>
      </c>
      <c r="F29" s="191" t="s">
        <v>414</v>
      </c>
      <c r="G29" s="191" t="s">
        <v>415</v>
      </c>
      <c r="H29" s="192" t="s">
        <v>49</v>
      </c>
      <c r="I29" s="193">
        <v>0.75</v>
      </c>
    </row>
    <row r="30" spans="1:9" ht="18" customHeight="1">
      <c r="A30" s="191" t="s">
        <v>1313</v>
      </c>
      <c r="B30" s="192" t="s">
        <v>68</v>
      </c>
      <c r="C30" s="192" t="s">
        <v>1314</v>
      </c>
      <c r="D30" s="192" t="s">
        <v>416</v>
      </c>
      <c r="E30" s="192" t="s">
        <v>417</v>
      </c>
      <c r="F30" s="191" t="s">
        <v>418</v>
      </c>
      <c r="G30" s="191" t="s">
        <v>419</v>
      </c>
      <c r="H30" s="192" t="s">
        <v>49</v>
      </c>
      <c r="I30" s="193">
        <v>0.75</v>
      </c>
    </row>
    <row r="31" spans="1:9" ht="18" customHeight="1">
      <c r="A31" s="191" t="s">
        <v>1315</v>
      </c>
      <c r="B31" s="192" t="s">
        <v>69</v>
      </c>
      <c r="C31" s="192" t="s">
        <v>1316</v>
      </c>
      <c r="D31" s="192" t="s">
        <v>420</v>
      </c>
      <c r="E31" s="192" t="s">
        <v>421</v>
      </c>
      <c r="F31" s="191" t="s">
        <v>422</v>
      </c>
      <c r="G31" s="191" t="s">
        <v>423</v>
      </c>
      <c r="H31" s="192" t="s">
        <v>1267</v>
      </c>
      <c r="I31" s="193">
        <v>0.5</v>
      </c>
    </row>
    <row r="32" spans="1:9" ht="18" customHeight="1">
      <c r="A32" s="191" t="s">
        <v>1317</v>
      </c>
      <c r="B32" s="192" t="s">
        <v>70</v>
      </c>
      <c r="C32" s="192" t="s">
        <v>1318</v>
      </c>
      <c r="D32" s="192" t="s">
        <v>424</v>
      </c>
      <c r="E32" s="192" t="s">
        <v>425</v>
      </c>
      <c r="F32" s="191" t="s">
        <v>426</v>
      </c>
      <c r="G32" s="191" t="s">
        <v>427</v>
      </c>
      <c r="H32" s="192" t="s">
        <v>51</v>
      </c>
      <c r="I32" s="193">
        <v>1</v>
      </c>
    </row>
    <row r="33" spans="1:9" ht="18" customHeight="1">
      <c r="A33" s="191" t="s">
        <v>1319</v>
      </c>
      <c r="B33" s="192" t="s">
        <v>71</v>
      </c>
      <c r="C33" s="192" t="s">
        <v>1318</v>
      </c>
      <c r="D33" s="192" t="s">
        <v>428</v>
      </c>
      <c r="E33" s="192" t="s">
        <v>429</v>
      </c>
      <c r="F33" s="191" t="s">
        <v>430</v>
      </c>
      <c r="G33" s="191" t="s">
        <v>431</v>
      </c>
      <c r="H33" s="192" t="s">
        <v>51</v>
      </c>
      <c r="I33" s="193">
        <v>1</v>
      </c>
    </row>
    <row r="34" spans="1:9" ht="18" customHeight="1">
      <c r="A34" s="191" t="s">
        <v>1320</v>
      </c>
      <c r="B34" s="192" t="s">
        <v>72</v>
      </c>
      <c r="C34" s="192" t="s">
        <v>1318</v>
      </c>
      <c r="D34" s="192" t="s">
        <v>432</v>
      </c>
      <c r="E34" s="192" t="s">
        <v>433</v>
      </c>
      <c r="F34" s="191" t="s">
        <v>434</v>
      </c>
      <c r="G34" s="191" t="s">
        <v>435</v>
      </c>
      <c r="H34" s="192" t="s">
        <v>51</v>
      </c>
      <c r="I34" s="193">
        <v>1</v>
      </c>
    </row>
    <row r="35" spans="1:9" ht="18" customHeight="1">
      <c r="A35" s="191" t="s">
        <v>1321</v>
      </c>
      <c r="B35" s="192" t="s">
        <v>73</v>
      </c>
      <c r="C35" s="192" t="s">
        <v>1322</v>
      </c>
      <c r="D35" s="192" t="s">
        <v>436</v>
      </c>
      <c r="E35" s="192" t="s">
        <v>437</v>
      </c>
      <c r="F35" s="191" t="s">
        <v>438</v>
      </c>
      <c r="G35" s="191" t="s">
        <v>439</v>
      </c>
      <c r="H35" s="192" t="s">
        <v>51</v>
      </c>
      <c r="I35" s="193">
        <v>1</v>
      </c>
    </row>
    <row r="36" spans="1:9" ht="18" customHeight="1">
      <c r="A36" s="191" t="s">
        <v>1323</v>
      </c>
      <c r="B36" s="192" t="s">
        <v>74</v>
      </c>
      <c r="C36" s="192" t="s">
        <v>1318</v>
      </c>
      <c r="D36" s="192" t="s">
        <v>440</v>
      </c>
      <c r="E36" s="192" t="s">
        <v>441</v>
      </c>
      <c r="F36" s="191" t="s">
        <v>442</v>
      </c>
      <c r="G36" s="191" t="s">
        <v>443</v>
      </c>
      <c r="H36" s="192" t="s">
        <v>51</v>
      </c>
      <c r="I36" s="193">
        <v>1</v>
      </c>
    </row>
    <row r="37" spans="1:9" ht="18" customHeight="1">
      <c r="A37" s="191" t="s">
        <v>1324</v>
      </c>
      <c r="B37" s="192" t="s">
        <v>75</v>
      </c>
      <c r="C37" s="192" t="s">
        <v>1318</v>
      </c>
      <c r="D37" s="192" t="s">
        <v>444</v>
      </c>
      <c r="E37" s="192" t="s">
        <v>445</v>
      </c>
      <c r="F37" s="191" t="s">
        <v>446</v>
      </c>
      <c r="G37" s="191" t="s">
        <v>447</v>
      </c>
      <c r="H37" s="192" t="s">
        <v>51</v>
      </c>
      <c r="I37" s="193">
        <v>1</v>
      </c>
    </row>
    <row r="38" spans="1:9" ht="18" customHeight="1">
      <c r="A38" s="191" t="s">
        <v>1705</v>
      </c>
      <c r="B38" s="192" t="s">
        <v>1706</v>
      </c>
      <c r="C38" s="192" t="s">
        <v>1594</v>
      </c>
      <c r="D38" s="192" t="s">
        <v>1713</v>
      </c>
      <c r="E38" s="192" t="s">
        <v>448</v>
      </c>
      <c r="F38" s="191" t="s">
        <v>1707</v>
      </c>
      <c r="G38" s="191" t="s">
        <v>449</v>
      </c>
      <c r="H38" s="192" t="s">
        <v>44</v>
      </c>
      <c r="I38" s="193">
        <v>1</v>
      </c>
    </row>
    <row r="39" spans="1:9" ht="18" customHeight="1">
      <c r="A39" s="191" t="s">
        <v>1325</v>
      </c>
      <c r="B39" s="192" t="s">
        <v>76</v>
      </c>
      <c r="C39" s="192" t="s">
        <v>76</v>
      </c>
      <c r="D39" s="192" t="s">
        <v>450</v>
      </c>
      <c r="E39" s="192" t="s">
        <v>451</v>
      </c>
      <c r="F39" s="191" t="s">
        <v>452</v>
      </c>
      <c r="G39" s="191" t="s">
        <v>453</v>
      </c>
      <c r="H39" s="192" t="s">
        <v>1274</v>
      </c>
      <c r="I39" s="193">
        <v>0.5</v>
      </c>
    </row>
    <row r="40" spans="1:9" ht="18" customHeight="1">
      <c r="A40" s="191" t="s">
        <v>1326</v>
      </c>
      <c r="B40" s="192" t="s">
        <v>77</v>
      </c>
      <c r="C40" s="192" t="s">
        <v>1327</v>
      </c>
      <c r="D40" s="192" t="s">
        <v>454</v>
      </c>
      <c r="E40" s="192" t="s">
        <v>455</v>
      </c>
      <c r="F40" s="191" t="s">
        <v>456</v>
      </c>
      <c r="G40" s="191" t="s">
        <v>457</v>
      </c>
      <c r="H40" s="192" t="s">
        <v>1267</v>
      </c>
      <c r="I40" s="193">
        <v>0.5</v>
      </c>
    </row>
    <row r="41" spans="1:9" ht="18" customHeight="1">
      <c r="A41" s="191" t="s">
        <v>1328</v>
      </c>
      <c r="B41" s="192" t="s">
        <v>78</v>
      </c>
      <c r="C41" s="192" t="s">
        <v>78</v>
      </c>
      <c r="D41" s="192" t="s">
        <v>458</v>
      </c>
      <c r="E41" s="192" t="s">
        <v>459</v>
      </c>
      <c r="F41" s="191" t="s">
        <v>460</v>
      </c>
      <c r="G41" s="191" t="s">
        <v>461</v>
      </c>
      <c r="H41" s="192" t="s">
        <v>44</v>
      </c>
      <c r="I41" s="193">
        <v>1</v>
      </c>
    </row>
    <row r="42" spans="1:9" ht="18" customHeight="1">
      <c r="A42" s="191" t="s">
        <v>1329</v>
      </c>
      <c r="B42" s="192" t="s">
        <v>79</v>
      </c>
      <c r="C42" s="192" t="s">
        <v>1330</v>
      </c>
      <c r="D42" s="192" t="s">
        <v>462</v>
      </c>
      <c r="E42" s="192" t="s">
        <v>463</v>
      </c>
      <c r="F42" s="191" t="s">
        <v>464</v>
      </c>
      <c r="G42" s="191" t="s">
        <v>465</v>
      </c>
      <c r="H42" s="192" t="s">
        <v>1281</v>
      </c>
      <c r="I42" s="193">
        <v>1</v>
      </c>
    </row>
    <row r="43" spans="1:9" ht="18" customHeight="1">
      <c r="A43" s="191" t="s">
        <v>1331</v>
      </c>
      <c r="B43" s="192" t="s">
        <v>80</v>
      </c>
      <c r="C43" s="192" t="s">
        <v>80</v>
      </c>
      <c r="D43" s="192" t="s">
        <v>466</v>
      </c>
      <c r="E43" s="192" t="s">
        <v>463</v>
      </c>
      <c r="F43" s="191" t="s">
        <v>467</v>
      </c>
      <c r="G43" s="191" t="s">
        <v>468</v>
      </c>
      <c r="H43" s="192" t="s">
        <v>1274</v>
      </c>
      <c r="I43" s="193">
        <v>0.5</v>
      </c>
    </row>
    <row r="44" spans="1:9" ht="18" customHeight="1">
      <c r="A44" s="191" t="s">
        <v>1332</v>
      </c>
      <c r="B44" s="192" t="s">
        <v>81</v>
      </c>
      <c r="C44" s="192" t="s">
        <v>81</v>
      </c>
      <c r="D44" s="192" t="s">
        <v>469</v>
      </c>
      <c r="E44" s="192" t="s">
        <v>470</v>
      </c>
      <c r="F44" s="191" t="s">
        <v>471</v>
      </c>
      <c r="G44" s="191" t="s">
        <v>472</v>
      </c>
      <c r="H44" s="192" t="s">
        <v>1267</v>
      </c>
      <c r="I44" s="193">
        <v>0.5</v>
      </c>
    </row>
    <row r="45" spans="1:9" ht="18" customHeight="1">
      <c r="A45" s="191" t="s">
        <v>1333</v>
      </c>
      <c r="B45" s="192" t="s">
        <v>82</v>
      </c>
      <c r="C45" s="192" t="s">
        <v>82</v>
      </c>
      <c r="D45" s="192" t="s">
        <v>473</v>
      </c>
      <c r="E45" s="192" t="s">
        <v>455</v>
      </c>
      <c r="F45" s="191" t="s">
        <v>474</v>
      </c>
      <c r="G45" s="191" t="s">
        <v>475</v>
      </c>
      <c r="H45" s="192" t="s">
        <v>49</v>
      </c>
      <c r="I45" s="193">
        <v>0.75</v>
      </c>
    </row>
    <row r="46" spans="1:9" ht="18" customHeight="1">
      <c r="A46" s="191" t="s">
        <v>1334</v>
      </c>
      <c r="B46" s="192" t="s">
        <v>83</v>
      </c>
      <c r="C46" s="192" t="s">
        <v>1335</v>
      </c>
      <c r="D46" s="192" t="s">
        <v>476</v>
      </c>
      <c r="E46" s="192" t="s">
        <v>477</v>
      </c>
      <c r="F46" s="191" t="s">
        <v>478</v>
      </c>
      <c r="G46" s="191" t="s">
        <v>479</v>
      </c>
      <c r="H46" s="192" t="s">
        <v>44</v>
      </c>
      <c r="I46" s="193">
        <v>1</v>
      </c>
    </row>
    <row r="47" spans="1:9" ht="18" customHeight="1">
      <c r="A47" s="191" t="s">
        <v>1336</v>
      </c>
      <c r="B47" s="192" t="s">
        <v>84</v>
      </c>
      <c r="C47" s="192" t="s">
        <v>1337</v>
      </c>
      <c r="D47" s="192" t="s">
        <v>480</v>
      </c>
      <c r="E47" s="192" t="s">
        <v>481</v>
      </c>
      <c r="F47" s="191" t="s">
        <v>482</v>
      </c>
      <c r="G47" s="191" t="s">
        <v>483</v>
      </c>
      <c r="H47" s="192" t="s">
        <v>1267</v>
      </c>
      <c r="I47" s="193">
        <v>0.5</v>
      </c>
    </row>
    <row r="48" spans="1:9" ht="18" customHeight="1">
      <c r="A48" s="191" t="s">
        <v>1338</v>
      </c>
      <c r="B48" s="192" t="s">
        <v>85</v>
      </c>
      <c r="C48" s="192" t="s">
        <v>1271</v>
      </c>
      <c r="D48" s="192" t="s">
        <v>484</v>
      </c>
      <c r="E48" s="192" t="s">
        <v>485</v>
      </c>
      <c r="F48" s="191" t="s">
        <v>486</v>
      </c>
      <c r="G48" s="191" t="s">
        <v>338</v>
      </c>
      <c r="H48" s="192" t="s">
        <v>44</v>
      </c>
      <c r="I48" s="193">
        <v>1</v>
      </c>
    </row>
    <row r="49" spans="1:9" ht="18" customHeight="1">
      <c r="A49" s="191" t="s">
        <v>1339</v>
      </c>
      <c r="B49" s="192" t="s">
        <v>86</v>
      </c>
      <c r="C49" s="192" t="s">
        <v>1271</v>
      </c>
      <c r="D49" s="192" t="s">
        <v>487</v>
      </c>
      <c r="E49" s="192" t="s">
        <v>488</v>
      </c>
      <c r="F49" s="191" t="s">
        <v>489</v>
      </c>
      <c r="G49" s="191" t="s">
        <v>338</v>
      </c>
      <c r="H49" s="192" t="s">
        <v>44</v>
      </c>
      <c r="I49" s="193">
        <v>1</v>
      </c>
    </row>
    <row r="50" spans="1:9" ht="18" customHeight="1">
      <c r="A50" s="191" t="s">
        <v>1340</v>
      </c>
      <c r="B50" s="192" t="s">
        <v>87</v>
      </c>
      <c r="C50" s="192" t="s">
        <v>87</v>
      </c>
      <c r="D50" s="192" t="s">
        <v>490</v>
      </c>
      <c r="E50" s="192" t="s">
        <v>433</v>
      </c>
      <c r="F50" s="191" t="s">
        <v>434</v>
      </c>
      <c r="G50" s="191" t="s">
        <v>491</v>
      </c>
      <c r="H50" s="192" t="s">
        <v>51</v>
      </c>
      <c r="I50" s="193">
        <v>1</v>
      </c>
    </row>
    <row r="51" spans="1:9" ht="18" customHeight="1">
      <c r="A51" s="191" t="s">
        <v>1341</v>
      </c>
      <c r="B51" s="192" t="s">
        <v>88</v>
      </c>
      <c r="C51" s="192" t="s">
        <v>1342</v>
      </c>
      <c r="D51" s="192" t="s">
        <v>492</v>
      </c>
      <c r="E51" s="192" t="s">
        <v>493</v>
      </c>
      <c r="F51" s="191" t="s">
        <v>494</v>
      </c>
      <c r="G51" s="191" t="s">
        <v>495</v>
      </c>
      <c r="H51" s="192" t="s">
        <v>51</v>
      </c>
      <c r="I51" s="193">
        <v>1</v>
      </c>
    </row>
    <row r="52" spans="1:9" ht="18" customHeight="1">
      <c r="A52" s="191" t="s">
        <v>1343</v>
      </c>
      <c r="B52" s="192" t="s">
        <v>89</v>
      </c>
      <c r="C52" s="192" t="s">
        <v>1344</v>
      </c>
      <c r="D52" s="192" t="s">
        <v>496</v>
      </c>
      <c r="E52" s="192" t="s">
        <v>497</v>
      </c>
      <c r="F52" s="191" t="s">
        <v>498</v>
      </c>
      <c r="G52" s="191" t="s">
        <v>499</v>
      </c>
      <c r="H52" s="192" t="s">
        <v>51</v>
      </c>
      <c r="I52" s="193">
        <v>1</v>
      </c>
    </row>
    <row r="53" spans="1:9" ht="18" customHeight="1">
      <c r="A53" s="191" t="s">
        <v>1345</v>
      </c>
      <c r="B53" s="192" t="s">
        <v>90</v>
      </c>
      <c r="C53" s="192" t="s">
        <v>90</v>
      </c>
      <c r="D53" s="192" t="s">
        <v>500</v>
      </c>
      <c r="E53" s="192" t="s">
        <v>501</v>
      </c>
      <c r="F53" s="191" t="s">
        <v>502</v>
      </c>
      <c r="G53" s="191" t="s">
        <v>503</v>
      </c>
      <c r="H53" s="192" t="s">
        <v>1267</v>
      </c>
      <c r="I53" s="193">
        <v>0.5</v>
      </c>
    </row>
    <row r="54" spans="1:9" ht="18" customHeight="1">
      <c r="A54" s="191" t="s">
        <v>1346</v>
      </c>
      <c r="B54" s="192" t="s">
        <v>91</v>
      </c>
      <c r="C54" s="192" t="s">
        <v>91</v>
      </c>
      <c r="D54" s="192" t="s">
        <v>504</v>
      </c>
      <c r="E54" s="192" t="s">
        <v>505</v>
      </c>
      <c r="F54" s="191" t="s">
        <v>506</v>
      </c>
      <c r="G54" s="191" t="s">
        <v>507</v>
      </c>
      <c r="H54" s="192" t="s">
        <v>44</v>
      </c>
      <c r="I54" s="193">
        <v>1</v>
      </c>
    </row>
    <row r="55" spans="1:9" ht="18" customHeight="1">
      <c r="A55" s="191" t="s">
        <v>1347</v>
      </c>
      <c r="B55" s="192" t="s">
        <v>92</v>
      </c>
      <c r="C55" s="192" t="s">
        <v>1304</v>
      </c>
      <c r="D55" s="192" t="s">
        <v>508</v>
      </c>
      <c r="E55" s="192" t="s">
        <v>509</v>
      </c>
      <c r="F55" s="191" t="s">
        <v>510</v>
      </c>
      <c r="G55" s="191" t="s">
        <v>404</v>
      </c>
      <c r="H55" s="192" t="s">
        <v>1281</v>
      </c>
      <c r="I55" s="193">
        <v>1</v>
      </c>
    </row>
    <row r="56" spans="1:9" ht="18" customHeight="1">
      <c r="A56" s="191" t="s">
        <v>1348</v>
      </c>
      <c r="B56" s="192" t="s">
        <v>93</v>
      </c>
      <c r="C56" s="192" t="s">
        <v>1349</v>
      </c>
      <c r="D56" s="192" t="s">
        <v>511</v>
      </c>
      <c r="E56" s="192" t="s">
        <v>512</v>
      </c>
      <c r="F56" s="191" t="s">
        <v>513</v>
      </c>
      <c r="G56" s="191" t="s">
        <v>514</v>
      </c>
      <c r="H56" s="192" t="s">
        <v>1281</v>
      </c>
      <c r="I56" s="193">
        <v>1</v>
      </c>
    </row>
    <row r="57" spans="1:9" ht="18" customHeight="1">
      <c r="A57" s="191" t="s">
        <v>1350</v>
      </c>
      <c r="B57" s="192" t="s">
        <v>94</v>
      </c>
      <c r="C57" s="192" t="s">
        <v>94</v>
      </c>
      <c r="D57" s="192" t="s">
        <v>515</v>
      </c>
      <c r="E57" s="192" t="s">
        <v>516</v>
      </c>
      <c r="F57" s="191" t="s">
        <v>517</v>
      </c>
      <c r="G57" s="191" t="s">
        <v>518</v>
      </c>
      <c r="H57" s="192" t="s">
        <v>1274</v>
      </c>
      <c r="I57" s="193">
        <v>0.5</v>
      </c>
    </row>
    <row r="58" spans="1:9" ht="18" customHeight="1">
      <c r="A58" s="191" t="s">
        <v>1351</v>
      </c>
      <c r="B58" s="192" t="s">
        <v>95</v>
      </c>
      <c r="C58" s="192" t="s">
        <v>1352</v>
      </c>
      <c r="D58" s="192" t="s">
        <v>519</v>
      </c>
      <c r="E58" s="192" t="s">
        <v>429</v>
      </c>
      <c r="F58" s="191" t="s">
        <v>520</v>
      </c>
      <c r="G58" s="191" t="s">
        <v>521</v>
      </c>
      <c r="H58" s="192" t="s">
        <v>1281</v>
      </c>
      <c r="I58" s="193">
        <v>1</v>
      </c>
    </row>
    <row r="59" spans="1:9" ht="18" customHeight="1">
      <c r="A59" s="191" t="s">
        <v>1353</v>
      </c>
      <c r="B59" s="192" t="s">
        <v>96</v>
      </c>
      <c r="C59" s="192" t="s">
        <v>96</v>
      </c>
      <c r="D59" s="192" t="s">
        <v>522</v>
      </c>
      <c r="E59" s="192" t="s">
        <v>523</v>
      </c>
      <c r="F59" s="191" t="s">
        <v>524</v>
      </c>
      <c r="G59" s="191" t="s">
        <v>525</v>
      </c>
      <c r="H59" s="192" t="s">
        <v>1267</v>
      </c>
      <c r="I59" s="193">
        <v>0.5</v>
      </c>
    </row>
    <row r="60" spans="1:9" ht="18" customHeight="1">
      <c r="A60" s="191" t="s">
        <v>1701</v>
      </c>
      <c r="B60" s="192" t="s">
        <v>1702</v>
      </c>
      <c r="C60" s="192" t="s">
        <v>1702</v>
      </c>
      <c r="D60" s="192" t="s">
        <v>1703</v>
      </c>
      <c r="E60" s="192" t="s">
        <v>360</v>
      </c>
      <c r="F60" s="191" t="s">
        <v>1704</v>
      </c>
      <c r="G60" s="191" t="s">
        <v>526</v>
      </c>
      <c r="H60" s="192" t="s">
        <v>1373</v>
      </c>
      <c r="I60" s="193">
        <v>1</v>
      </c>
    </row>
    <row r="61" spans="1:9" ht="18" customHeight="1">
      <c r="A61" s="191" t="s">
        <v>1354</v>
      </c>
      <c r="B61" s="192" t="s">
        <v>97</v>
      </c>
      <c r="C61" s="192" t="s">
        <v>97</v>
      </c>
      <c r="D61" s="192" t="s">
        <v>527</v>
      </c>
      <c r="E61" s="192" t="s">
        <v>528</v>
      </c>
      <c r="F61" s="191" t="s">
        <v>529</v>
      </c>
      <c r="G61" s="191" t="s">
        <v>530</v>
      </c>
      <c r="H61" s="192" t="s">
        <v>1267</v>
      </c>
      <c r="I61" s="193">
        <v>0.5</v>
      </c>
    </row>
    <row r="62" spans="1:9" ht="18" customHeight="1">
      <c r="A62" s="191" t="s">
        <v>1355</v>
      </c>
      <c r="B62" s="192" t="s">
        <v>98</v>
      </c>
      <c r="C62" s="192" t="s">
        <v>1356</v>
      </c>
      <c r="D62" s="192" t="s">
        <v>531</v>
      </c>
      <c r="E62" s="192" t="s">
        <v>383</v>
      </c>
      <c r="F62" s="191" t="s">
        <v>532</v>
      </c>
      <c r="G62" s="191" t="s">
        <v>533</v>
      </c>
      <c r="H62" s="192" t="s">
        <v>44</v>
      </c>
      <c r="I62" s="193">
        <v>1</v>
      </c>
    </row>
    <row r="63" spans="1:9" ht="18" customHeight="1">
      <c r="A63" s="191" t="s">
        <v>1357</v>
      </c>
      <c r="B63" s="192" t="s">
        <v>99</v>
      </c>
      <c r="C63" s="192" t="s">
        <v>99</v>
      </c>
      <c r="D63" s="192" t="s">
        <v>534</v>
      </c>
      <c r="E63" s="192" t="s">
        <v>535</v>
      </c>
      <c r="F63" s="191" t="s">
        <v>536</v>
      </c>
      <c r="G63" s="191" t="s">
        <v>537</v>
      </c>
      <c r="H63" s="192" t="s">
        <v>1267</v>
      </c>
      <c r="I63" s="193">
        <v>0.5</v>
      </c>
    </row>
    <row r="64" spans="1:9" ht="18" customHeight="1">
      <c r="A64" s="191" t="s">
        <v>1358</v>
      </c>
      <c r="B64" s="192" t="s">
        <v>100</v>
      </c>
      <c r="C64" s="192" t="s">
        <v>100</v>
      </c>
      <c r="D64" s="192" t="s">
        <v>538</v>
      </c>
      <c r="E64" s="192" t="s">
        <v>539</v>
      </c>
      <c r="F64" s="191" t="s">
        <v>540</v>
      </c>
      <c r="G64" s="191" t="s">
        <v>541</v>
      </c>
      <c r="H64" s="192" t="s">
        <v>1274</v>
      </c>
      <c r="I64" s="193">
        <v>0.5</v>
      </c>
    </row>
    <row r="65" spans="1:9" ht="18" customHeight="1">
      <c r="A65" s="191" t="s">
        <v>1359</v>
      </c>
      <c r="B65" s="192" t="s">
        <v>101</v>
      </c>
      <c r="C65" s="192" t="s">
        <v>101</v>
      </c>
      <c r="D65" s="192" t="s">
        <v>542</v>
      </c>
      <c r="E65" s="192" t="s">
        <v>543</v>
      </c>
      <c r="F65" s="191" t="s">
        <v>544</v>
      </c>
      <c r="G65" s="191" t="s">
        <v>545</v>
      </c>
      <c r="H65" s="192" t="s">
        <v>1267</v>
      </c>
      <c r="I65" s="193">
        <v>0.5</v>
      </c>
    </row>
    <row r="66" spans="1:9" ht="18" customHeight="1">
      <c r="A66" s="191" t="s">
        <v>1360</v>
      </c>
      <c r="B66" s="192" t="s">
        <v>102</v>
      </c>
      <c r="C66" s="192" t="s">
        <v>102</v>
      </c>
      <c r="D66" s="192" t="s">
        <v>1714</v>
      </c>
      <c r="E66" s="192" t="s">
        <v>546</v>
      </c>
      <c r="F66" s="191" t="s">
        <v>547</v>
      </c>
      <c r="G66" s="191" t="s">
        <v>548</v>
      </c>
      <c r="H66" s="192" t="s">
        <v>1267</v>
      </c>
      <c r="I66" s="193">
        <v>0.5</v>
      </c>
    </row>
    <row r="67" spans="1:9" ht="18" customHeight="1">
      <c r="A67" s="191" t="s">
        <v>1361</v>
      </c>
      <c r="B67" s="192" t="s">
        <v>103</v>
      </c>
      <c r="C67" s="192" t="s">
        <v>103</v>
      </c>
      <c r="D67" s="192" t="s">
        <v>549</v>
      </c>
      <c r="E67" s="192" t="s">
        <v>441</v>
      </c>
      <c r="F67" s="191" t="s">
        <v>550</v>
      </c>
      <c r="G67" s="191" t="s">
        <v>551</v>
      </c>
      <c r="H67" s="192" t="s">
        <v>1274</v>
      </c>
      <c r="I67" s="193">
        <v>0.5</v>
      </c>
    </row>
    <row r="68" spans="1:9" ht="18" customHeight="1">
      <c r="A68" s="191" t="s">
        <v>1362</v>
      </c>
      <c r="B68" s="192" t="s">
        <v>104</v>
      </c>
      <c r="C68" s="192" t="s">
        <v>1363</v>
      </c>
      <c r="D68" s="192" t="s">
        <v>552</v>
      </c>
      <c r="E68" s="192" t="s">
        <v>429</v>
      </c>
      <c r="F68" s="191" t="s">
        <v>553</v>
      </c>
      <c r="G68" s="191" t="s">
        <v>554</v>
      </c>
      <c r="H68" s="192" t="s">
        <v>1274</v>
      </c>
      <c r="I68" s="193">
        <v>0.5</v>
      </c>
    </row>
    <row r="69" spans="1:9" ht="18" customHeight="1">
      <c r="A69" s="191" t="s">
        <v>1364</v>
      </c>
      <c r="B69" s="192" t="s">
        <v>105</v>
      </c>
      <c r="C69" s="192" t="s">
        <v>1365</v>
      </c>
      <c r="D69" s="192" t="s">
        <v>555</v>
      </c>
      <c r="E69" s="192" t="s">
        <v>556</v>
      </c>
      <c r="F69" s="191" t="s">
        <v>557</v>
      </c>
      <c r="G69" s="191" t="s">
        <v>558</v>
      </c>
      <c r="H69" s="192" t="s">
        <v>44</v>
      </c>
      <c r="I69" s="193">
        <v>1</v>
      </c>
    </row>
    <row r="70" spans="1:9" ht="18" customHeight="1">
      <c r="A70" s="191" t="s">
        <v>1366</v>
      </c>
      <c r="B70" s="192" t="s">
        <v>106</v>
      </c>
      <c r="C70" s="192" t="s">
        <v>106</v>
      </c>
      <c r="D70" s="192" t="s">
        <v>559</v>
      </c>
      <c r="E70" s="192" t="s">
        <v>528</v>
      </c>
      <c r="F70" s="191" t="s">
        <v>560</v>
      </c>
      <c r="G70" s="191" t="s">
        <v>561</v>
      </c>
      <c r="H70" s="192" t="s">
        <v>1267</v>
      </c>
      <c r="I70" s="193">
        <v>0.5</v>
      </c>
    </row>
    <row r="71" spans="1:9" ht="18" customHeight="1">
      <c r="A71" s="191" t="s">
        <v>1367</v>
      </c>
      <c r="B71" s="192" t="s">
        <v>107</v>
      </c>
      <c r="C71" s="192" t="s">
        <v>1368</v>
      </c>
      <c r="D71" s="192" t="s">
        <v>562</v>
      </c>
      <c r="E71" s="192" t="s">
        <v>563</v>
      </c>
      <c r="F71" s="191" t="s">
        <v>564</v>
      </c>
      <c r="G71" s="191" t="s">
        <v>565</v>
      </c>
      <c r="H71" s="192" t="s">
        <v>51</v>
      </c>
      <c r="I71" s="193">
        <v>1</v>
      </c>
    </row>
    <row r="72" spans="1:9" ht="18" customHeight="1">
      <c r="A72" s="191" t="s">
        <v>1369</v>
      </c>
      <c r="B72" s="192" t="s">
        <v>108</v>
      </c>
      <c r="C72" s="192" t="s">
        <v>1368</v>
      </c>
      <c r="D72" s="192" t="s">
        <v>566</v>
      </c>
      <c r="E72" s="192" t="s">
        <v>455</v>
      </c>
      <c r="F72" s="191" t="s">
        <v>567</v>
      </c>
      <c r="G72" s="191" t="s">
        <v>568</v>
      </c>
      <c r="H72" s="192" t="s">
        <v>51</v>
      </c>
      <c r="I72" s="193">
        <v>1</v>
      </c>
    </row>
    <row r="73" spans="1:9" ht="18" customHeight="1">
      <c r="A73" s="191" t="s">
        <v>1370</v>
      </c>
      <c r="B73" s="192" t="s">
        <v>109</v>
      </c>
      <c r="C73" s="192" t="s">
        <v>109</v>
      </c>
      <c r="D73" s="192" t="s">
        <v>569</v>
      </c>
      <c r="E73" s="192" t="s">
        <v>402</v>
      </c>
      <c r="F73" s="191" t="s">
        <v>570</v>
      </c>
      <c r="G73" s="191" t="s">
        <v>571</v>
      </c>
      <c r="H73" s="192" t="s">
        <v>44</v>
      </c>
      <c r="I73" s="193">
        <v>1</v>
      </c>
    </row>
    <row r="74" spans="1:9" ht="18" customHeight="1">
      <c r="A74" s="191" t="s">
        <v>1371</v>
      </c>
      <c r="B74" s="192" t="s">
        <v>110</v>
      </c>
      <c r="C74" s="192" t="s">
        <v>110</v>
      </c>
      <c r="D74" s="192" t="s">
        <v>572</v>
      </c>
      <c r="E74" s="192" t="s">
        <v>573</v>
      </c>
      <c r="F74" s="191" t="s">
        <v>574</v>
      </c>
      <c r="G74" s="191" t="s">
        <v>575</v>
      </c>
      <c r="H74" s="192" t="s">
        <v>1278</v>
      </c>
      <c r="I74" s="193">
        <v>1</v>
      </c>
    </row>
    <row r="75" spans="1:9" ht="18" customHeight="1">
      <c r="A75" s="191" t="s">
        <v>1372</v>
      </c>
      <c r="B75" s="192" t="s">
        <v>315</v>
      </c>
      <c r="C75" s="192" t="s">
        <v>315</v>
      </c>
      <c r="D75" s="192" t="s">
        <v>576</v>
      </c>
      <c r="E75" s="192" t="s">
        <v>577</v>
      </c>
      <c r="F75" s="191" t="s">
        <v>578</v>
      </c>
      <c r="G75" s="191" t="s">
        <v>579</v>
      </c>
      <c r="H75" s="192" t="s">
        <v>1373</v>
      </c>
      <c r="I75" s="193">
        <v>1</v>
      </c>
    </row>
    <row r="76" spans="1:9" ht="18" customHeight="1">
      <c r="A76" s="191" t="s">
        <v>1374</v>
      </c>
      <c r="B76" s="192" t="s">
        <v>111</v>
      </c>
      <c r="C76" s="192" t="s">
        <v>111</v>
      </c>
      <c r="D76" s="192" t="s">
        <v>580</v>
      </c>
      <c r="E76" s="192" t="s">
        <v>539</v>
      </c>
      <c r="F76" s="191" t="s">
        <v>540</v>
      </c>
      <c r="G76" s="191" t="s">
        <v>541</v>
      </c>
      <c r="H76" s="192" t="s">
        <v>1274</v>
      </c>
      <c r="I76" s="193">
        <v>0.5</v>
      </c>
    </row>
    <row r="77" spans="1:9" ht="18" customHeight="1">
      <c r="A77" s="191" t="s">
        <v>1375</v>
      </c>
      <c r="B77" s="192" t="s">
        <v>1376</v>
      </c>
      <c r="C77" s="192" t="s">
        <v>1352</v>
      </c>
      <c r="D77" s="192" t="s">
        <v>581</v>
      </c>
      <c r="E77" s="192" t="s">
        <v>582</v>
      </c>
      <c r="F77" s="191" t="s">
        <v>583</v>
      </c>
      <c r="G77" s="191" t="s">
        <v>584</v>
      </c>
      <c r="H77" s="192" t="s">
        <v>1373</v>
      </c>
      <c r="I77" s="193">
        <v>1</v>
      </c>
    </row>
    <row r="78" spans="1:9" ht="18" customHeight="1">
      <c r="A78" s="191" t="s">
        <v>1377</v>
      </c>
      <c r="B78" s="192" t="s">
        <v>112</v>
      </c>
      <c r="C78" s="192" t="s">
        <v>112</v>
      </c>
      <c r="D78" s="192" t="s">
        <v>585</v>
      </c>
      <c r="E78" s="192" t="s">
        <v>586</v>
      </c>
      <c r="F78" s="191" t="s">
        <v>587</v>
      </c>
      <c r="G78" s="191" t="s">
        <v>588</v>
      </c>
      <c r="H78" s="192" t="s">
        <v>1267</v>
      </c>
      <c r="I78" s="193">
        <v>0.5</v>
      </c>
    </row>
    <row r="79" spans="1:9" ht="18" customHeight="1">
      <c r="A79" s="191" t="s">
        <v>1378</v>
      </c>
      <c r="B79" s="192" t="s">
        <v>113</v>
      </c>
      <c r="C79" s="192" t="s">
        <v>1379</v>
      </c>
      <c r="D79" s="192" t="s">
        <v>589</v>
      </c>
      <c r="E79" s="192" t="s">
        <v>590</v>
      </c>
      <c r="F79" s="191" t="s">
        <v>591</v>
      </c>
      <c r="G79" s="191" t="s">
        <v>592</v>
      </c>
      <c r="H79" s="192" t="s">
        <v>1267</v>
      </c>
      <c r="I79" s="193">
        <v>0.5</v>
      </c>
    </row>
    <row r="80" spans="1:9" ht="18" customHeight="1">
      <c r="A80" s="191" t="s">
        <v>1380</v>
      </c>
      <c r="B80" s="192" t="s">
        <v>114</v>
      </c>
      <c r="C80" s="192" t="s">
        <v>1381</v>
      </c>
      <c r="D80" s="192" t="s">
        <v>1744</v>
      </c>
      <c r="E80" s="192" t="s">
        <v>594</v>
      </c>
      <c r="F80" s="191" t="s">
        <v>595</v>
      </c>
      <c r="G80" s="191" t="s">
        <v>596</v>
      </c>
      <c r="H80" s="192" t="s">
        <v>51</v>
      </c>
      <c r="I80" s="193">
        <v>1</v>
      </c>
    </row>
    <row r="81" spans="1:9" ht="18" customHeight="1">
      <c r="A81" s="191" t="s">
        <v>1382</v>
      </c>
      <c r="B81" s="192" t="s">
        <v>115</v>
      </c>
      <c r="C81" s="192" t="s">
        <v>115</v>
      </c>
      <c r="D81" s="192" t="s">
        <v>597</v>
      </c>
      <c r="E81" s="192" t="s">
        <v>594</v>
      </c>
      <c r="F81" s="191" t="s">
        <v>598</v>
      </c>
      <c r="G81" s="191" t="s">
        <v>599</v>
      </c>
      <c r="H81" s="192" t="s">
        <v>44</v>
      </c>
      <c r="I81" s="193">
        <v>1</v>
      </c>
    </row>
    <row r="82" spans="1:9" ht="18" customHeight="1">
      <c r="A82" s="191" t="s">
        <v>1383</v>
      </c>
      <c r="B82" s="192" t="s">
        <v>116</v>
      </c>
      <c r="C82" s="192" t="s">
        <v>1356</v>
      </c>
      <c r="D82" s="192" t="s">
        <v>600</v>
      </c>
      <c r="E82" s="192" t="s">
        <v>451</v>
      </c>
      <c r="F82" s="191" t="s">
        <v>601</v>
      </c>
      <c r="G82" s="191" t="s">
        <v>602</v>
      </c>
      <c r="H82" s="192" t="s">
        <v>44</v>
      </c>
      <c r="I82" s="193">
        <v>1</v>
      </c>
    </row>
    <row r="83" spans="1:9" ht="18" customHeight="1">
      <c r="A83" s="191" t="s">
        <v>1384</v>
      </c>
      <c r="B83" s="192" t="s">
        <v>325</v>
      </c>
      <c r="C83" s="192" t="s">
        <v>1385</v>
      </c>
      <c r="D83" s="192" t="s">
        <v>603</v>
      </c>
      <c r="E83" s="192" t="s">
        <v>340</v>
      </c>
      <c r="F83" s="191" t="s">
        <v>604</v>
      </c>
      <c r="G83" s="191" t="s">
        <v>605</v>
      </c>
      <c r="H83" s="192" t="s">
        <v>44</v>
      </c>
      <c r="I83" s="193">
        <v>1</v>
      </c>
    </row>
    <row r="84" spans="1:9" ht="18" customHeight="1">
      <c r="A84" s="191" t="s">
        <v>1386</v>
      </c>
      <c r="B84" s="192" t="s">
        <v>117</v>
      </c>
      <c r="C84" s="192" t="s">
        <v>117</v>
      </c>
      <c r="D84" s="192" t="s">
        <v>606</v>
      </c>
      <c r="E84" s="192" t="s">
        <v>485</v>
      </c>
      <c r="F84" s="191" t="s">
        <v>486</v>
      </c>
      <c r="G84" s="191" t="s">
        <v>607</v>
      </c>
      <c r="H84" s="192" t="s">
        <v>49</v>
      </c>
      <c r="I84" s="193">
        <v>0.75</v>
      </c>
    </row>
    <row r="85" spans="1:9" ht="18" customHeight="1">
      <c r="A85" s="191" t="s">
        <v>1387</v>
      </c>
      <c r="B85" s="192" t="s">
        <v>118</v>
      </c>
      <c r="C85" s="192" t="s">
        <v>1388</v>
      </c>
      <c r="D85" s="192" t="s">
        <v>608</v>
      </c>
      <c r="E85" s="192" t="s">
        <v>360</v>
      </c>
      <c r="F85" s="191" t="s">
        <v>609</v>
      </c>
      <c r="G85" s="191" t="s">
        <v>610</v>
      </c>
      <c r="H85" s="192" t="s">
        <v>1278</v>
      </c>
      <c r="I85" s="193">
        <v>1</v>
      </c>
    </row>
    <row r="86" spans="1:9" ht="18" customHeight="1">
      <c r="A86" s="191" t="s">
        <v>1389</v>
      </c>
      <c r="B86" s="192" t="s">
        <v>119</v>
      </c>
      <c r="C86" s="192" t="s">
        <v>1390</v>
      </c>
      <c r="D86" s="192" t="s">
        <v>611</v>
      </c>
      <c r="E86" s="192" t="s">
        <v>408</v>
      </c>
      <c r="F86" s="191" t="s">
        <v>612</v>
      </c>
      <c r="G86" s="191" t="s">
        <v>613</v>
      </c>
      <c r="H86" s="192" t="s">
        <v>51</v>
      </c>
      <c r="I86" s="193">
        <v>1</v>
      </c>
    </row>
    <row r="87" spans="1:9" ht="18" customHeight="1">
      <c r="A87" s="191" t="s">
        <v>1391</v>
      </c>
      <c r="B87" s="192" t="s">
        <v>120</v>
      </c>
      <c r="C87" s="192" t="s">
        <v>1390</v>
      </c>
      <c r="D87" s="192" t="s">
        <v>614</v>
      </c>
      <c r="E87" s="192" t="s">
        <v>408</v>
      </c>
      <c r="F87" s="191" t="s">
        <v>615</v>
      </c>
      <c r="G87" s="191" t="s">
        <v>616</v>
      </c>
      <c r="H87" s="192" t="s">
        <v>51</v>
      </c>
      <c r="I87" s="193">
        <v>1</v>
      </c>
    </row>
    <row r="88" spans="1:9" ht="18" customHeight="1">
      <c r="A88" s="191" t="s">
        <v>1392</v>
      </c>
      <c r="B88" s="192" t="s">
        <v>121</v>
      </c>
      <c r="C88" s="192" t="s">
        <v>1390</v>
      </c>
      <c r="D88" s="192" t="s">
        <v>617</v>
      </c>
      <c r="E88" s="192" t="s">
        <v>618</v>
      </c>
      <c r="F88" s="191" t="s">
        <v>619</v>
      </c>
      <c r="G88" s="191" t="s">
        <v>613</v>
      </c>
      <c r="H88" s="192" t="s">
        <v>51</v>
      </c>
      <c r="I88" s="193">
        <v>1</v>
      </c>
    </row>
    <row r="89" spans="1:9" ht="18" customHeight="1">
      <c r="A89" s="191" t="s">
        <v>1393</v>
      </c>
      <c r="B89" s="192" t="s">
        <v>122</v>
      </c>
      <c r="C89" s="192" t="s">
        <v>122</v>
      </c>
      <c r="D89" s="192" t="s">
        <v>620</v>
      </c>
      <c r="E89" s="192" t="s">
        <v>621</v>
      </c>
      <c r="F89" s="191" t="s">
        <v>622</v>
      </c>
      <c r="G89" s="191" t="s">
        <v>623</v>
      </c>
      <c r="H89" s="192" t="s">
        <v>51</v>
      </c>
      <c r="I89" s="193">
        <v>1</v>
      </c>
    </row>
    <row r="90" spans="1:9" ht="18" customHeight="1">
      <c r="A90" s="191" t="s">
        <v>1394</v>
      </c>
      <c r="B90" s="192" t="s">
        <v>123</v>
      </c>
      <c r="C90" s="192" t="s">
        <v>123</v>
      </c>
      <c r="D90" s="192" t="s">
        <v>624</v>
      </c>
      <c r="E90" s="192" t="s">
        <v>360</v>
      </c>
      <c r="F90" s="191" t="s">
        <v>625</v>
      </c>
      <c r="G90" s="191" t="s">
        <v>626</v>
      </c>
      <c r="H90" s="192" t="s">
        <v>51</v>
      </c>
      <c r="I90" s="193">
        <v>1</v>
      </c>
    </row>
    <row r="91" spans="1:9" ht="18" customHeight="1">
      <c r="A91" s="191" t="s">
        <v>1395</v>
      </c>
      <c r="B91" s="192" t="s">
        <v>124</v>
      </c>
      <c r="C91" s="192" t="s">
        <v>124</v>
      </c>
      <c r="D91" s="192" t="s">
        <v>627</v>
      </c>
      <c r="E91" s="192" t="s">
        <v>628</v>
      </c>
      <c r="F91" s="191" t="s">
        <v>629</v>
      </c>
      <c r="G91" s="191" t="s">
        <v>630</v>
      </c>
      <c r="H91" s="192" t="s">
        <v>51</v>
      </c>
      <c r="I91" s="193">
        <v>1</v>
      </c>
    </row>
    <row r="92" spans="1:9" ht="18" customHeight="1">
      <c r="A92" s="191" t="s">
        <v>1396</v>
      </c>
      <c r="B92" s="192" t="s">
        <v>125</v>
      </c>
      <c r="C92" s="192" t="s">
        <v>1397</v>
      </c>
      <c r="D92" s="192" t="s">
        <v>631</v>
      </c>
      <c r="E92" s="192" t="s">
        <v>632</v>
      </c>
      <c r="F92" s="191" t="s">
        <v>633</v>
      </c>
      <c r="G92" s="191" t="s">
        <v>634</v>
      </c>
      <c r="H92" s="192" t="s">
        <v>51</v>
      </c>
      <c r="I92" s="193">
        <v>1</v>
      </c>
    </row>
    <row r="93" spans="1:9" ht="18" customHeight="1">
      <c r="A93" s="191" t="s">
        <v>1398</v>
      </c>
      <c r="B93" s="192" t="s">
        <v>1399</v>
      </c>
      <c r="C93" s="192" t="s">
        <v>1400</v>
      </c>
      <c r="D93" s="192" t="s">
        <v>635</v>
      </c>
      <c r="E93" s="192" t="s">
        <v>636</v>
      </c>
      <c r="F93" s="191" t="s">
        <v>637</v>
      </c>
      <c r="G93" s="191" t="s">
        <v>638</v>
      </c>
      <c r="H93" s="192" t="s">
        <v>51</v>
      </c>
      <c r="I93" s="193">
        <v>1</v>
      </c>
    </row>
    <row r="94" spans="1:9" ht="18" customHeight="1">
      <c r="A94" s="191" t="s">
        <v>1401</v>
      </c>
      <c r="B94" s="192" t="s">
        <v>126</v>
      </c>
      <c r="C94" s="192" t="s">
        <v>126</v>
      </c>
      <c r="D94" s="192" t="s">
        <v>639</v>
      </c>
      <c r="E94" s="192" t="s">
        <v>586</v>
      </c>
      <c r="F94" s="191" t="s">
        <v>640</v>
      </c>
      <c r="G94" s="191" t="s">
        <v>641</v>
      </c>
      <c r="H94" s="192" t="s">
        <v>1267</v>
      </c>
      <c r="I94" s="193">
        <v>0.5</v>
      </c>
    </row>
    <row r="95" spans="1:9" ht="18" customHeight="1">
      <c r="A95" s="191" t="s">
        <v>1402</v>
      </c>
      <c r="B95" s="192" t="s">
        <v>127</v>
      </c>
      <c r="C95" s="192" t="s">
        <v>127</v>
      </c>
      <c r="D95" s="192" t="s">
        <v>642</v>
      </c>
      <c r="E95" s="192" t="s">
        <v>643</v>
      </c>
      <c r="F95" s="191" t="s">
        <v>644</v>
      </c>
      <c r="G95" s="191" t="s">
        <v>645</v>
      </c>
      <c r="H95" s="192" t="s">
        <v>1267</v>
      </c>
      <c r="I95" s="193">
        <v>0.5</v>
      </c>
    </row>
    <row r="96" spans="1:9" ht="18" customHeight="1">
      <c r="A96" s="191" t="s">
        <v>1403</v>
      </c>
      <c r="B96" s="192" t="s">
        <v>128</v>
      </c>
      <c r="C96" s="192" t="s">
        <v>1299</v>
      </c>
      <c r="D96" s="192" t="s">
        <v>646</v>
      </c>
      <c r="E96" s="192" t="s">
        <v>643</v>
      </c>
      <c r="F96" s="191" t="s">
        <v>644</v>
      </c>
      <c r="G96" s="191" t="s">
        <v>647</v>
      </c>
      <c r="H96" s="192" t="s">
        <v>49</v>
      </c>
      <c r="I96" s="193">
        <v>0.75</v>
      </c>
    </row>
    <row r="97" spans="1:9" ht="18" customHeight="1">
      <c r="A97" s="191" t="s">
        <v>1404</v>
      </c>
      <c r="B97" s="192" t="s">
        <v>129</v>
      </c>
      <c r="C97" s="192" t="s">
        <v>129</v>
      </c>
      <c r="D97" s="192" t="s">
        <v>648</v>
      </c>
      <c r="E97" s="192" t="s">
        <v>463</v>
      </c>
      <c r="F97" s="191" t="s">
        <v>649</v>
      </c>
      <c r="G97" s="191" t="s">
        <v>650</v>
      </c>
      <c r="H97" s="192" t="s">
        <v>49</v>
      </c>
      <c r="I97" s="193">
        <v>0.75</v>
      </c>
    </row>
    <row r="98" spans="1:9" ht="18" customHeight="1">
      <c r="A98" s="191" t="s">
        <v>1405</v>
      </c>
      <c r="B98" s="192" t="s">
        <v>130</v>
      </c>
      <c r="C98" s="192" t="s">
        <v>130</v>
      </c>
      <c r="D98" s="192" t="s">
        <v>651</v>
      </c>
      <c r="E98" s="192" t="s">
        <v>332</v>
      </c>
      <c r="F98" s="191" t="s">
        <v>333</v>
      </c>
      <c r="G98" s="191" t="s">
        <v>652</v>
      </c>
      <c r="H98" s="192" t="s">
        <v>51</v>
      </c>
      <c r="I98" s="193">
        <v>1</v>
      </c>
    </row>
    <row r="99" spans="1:9" ht="18" customHeight="1">
      <c r="A99" s="191" t="s">
        <v>1406</v>
      </c>
      <c r="B99" s="192" t="s">
        <v>131</v>
      </c>
      <c r="C99" s="192" t="s">
        <v>131</v>
      </c>
      <c r="D99" s="192" t="s">
        <v>653</v>
      </c>
      <c r="E99" s="192" t="s">
        <v>654</v>
      </c>
      <c r="F99" s="191" t="s">
        <v>655</v>
      </c>
      <c r="G99" s="191" t="s">
        <v>656</v>
      </c>
      <c r="H99" s="192" t="s">
        <v>1267</v>
      </c>
      <c r="I99" s="193">
        <v>0.5</v>
      </c>
    </row>
    <row r="100" spans="1:9" ht="18" customHeight="1">
      <c r="A100" s="191" t="s">
        <v>1407</v>
      </c>
      <c r="B100" s="192" t="s">
        <v>132</v>
      </c>
      <c r="C100" s="192" t="s">
        <v>1408</v>
      </c>
      <c r="D100" s="192" t="s">
        <v>657</v>
      </c>
      <c r="E100" s="192" t="s">
        <v>658</v>
      </c>
      <c r="F100" s="191" t="s">
        <v>659</v>
      </c>
      <c r="G100" s="191" t="s">
        <v>660</v>
      </c>
      <c r="H100" s="192" t="s">
        <v>44</v>
      </c>
      <c r="I100" s="193">
        <v>1</v>
      </c>
    </row>
    <row r="101" spans="1:9" ht="18" customHeight="1">
      <c r="A101" s="191" t="s">
        <v>1409</v>
      </c>
      <c r="B101" s="192" t="s">
        <v>133</v>
      </c>
      <c r="C101" s="192" t="s">
        <v>133</v>
      </c>
      <c r="D101" s="192" t="s">
        <v>661</v>
      </c>
      <c r="E101" s="192" t="s">
        <v>662</v>
      </c>
      <c r="F101" s="191" t="s">
        <v>663</v>
      </c>
      <c r="G101" s="191" t="s">
        <v>664</v>
      </c>
      <c r="H101" s="192" t="s">
        <v>1274</v>
      </c>
      <c r="I101" s="193">
        <v>0.5</v>
      </c>
    </row>
    <row r="102" spans="1:9" ht="18" customHeight="1">
      <c r="A102" s="191" t="s">
        <v>1410</v>
      </c>
      <c r="B102" s="192" t="s">
        <v>134</v>
      </c>
      <c r="C102" s="192" t="s">
        <v>134</v>
      </c>
      <c r="D102" s="192" t="s">
        <v>665</v>
      </c>
      <c r="E102" s="192" t="s">
        <v>666</v>
      </c>
      <c r="F102" s="191" t="s">
        <v>667</v>
      </c>
      <c r="G102" s="191" t="s">
        <v>668</v>
      </c>
      <c r="H102" s="192" t="s">
        <v>49</v>
      </c>
      <c r="I102" s="193">
        <v>0.75</v>
      </c>
    </row>
    <row r="103" spans="1:9" ht="18" customHeight="1">
      <c r="A103" s="191" t="s">
        <v>1411</v>
      </c>
      <c r="B103" s="192" t="s">
        <v>135</v>
      </c>
      <c r="C103" s="192" t="s">
        <v>135</v>
      </c>
      <c r="D103" s="192" t="s">
        <v>669</v>
      </c>
      <c r="E103" s="192" t="s">
        <v>455</v>
      </c>
      <c r="F103" s="191" t="s">
        <v>670</v>
      </c>
      <c r="G103" s="191" t="s">
        <v>671</v>
      </c>
      <c r="H103" s="192" t="s">
        <v>51</v>
      </c>
      <c r="I103" s="193">
        <v>1</v>
      </c>
    </row>
    <row r="104" spans="1:9" ht="18" customHeight="1">
      <c r="A104" s="191" t="s">
        <v>1412</v>
      </c>
      <c r="B104" s="192" t="s">
        <v>136</v>
      </c>
      <c r="C104" s="192" t="s">
        <v>1413</v>
      </c>
      <c r="D104" s="192" t="s">
        <v>672</v>
      </c>
      <c r="E104" s="192" t="s">
        <v>673</v>
      </c>
      <c r="F104" s="191" t="s">
        <v>674</v>
      </c>
      <c r="G104" s="191" t="s">
        <v>675</v>
      </c>
      <c r="H104" s="192" t="s">
        <v>49</v>
      </c>
      <c r="I104" s="193">
        <v>0.75</v>
      </c>
    </row>
    <row r="105" spans="1:9" ht="18" customHeight="1">
      <c r="A105" s="191" t="s">
        <v>1414</v>
      </c>
      <c r="B105" s="192" t="s">
        <v>137</v>
      </c>
      <c r="C105" s="192" t="s">
        <v>1415</v>
      </c>
      <c r="D105" s="192" t="s">
        <v>676</v>
      </c>
      <c r="E105" s="192" t="s">
        <v>395</v>
      </c>
      <c r="F105" s="191" t="s">
        <v>677</v>
      </c>
      <c r="G105" s="191" t="s">
        <v>678</v>
      </c>
      <c r="H105" s="192" t="s">
        <v>1281</v>
      </c>
      <c r="I105" s="193">
        <v>1</v>
      </c>
    </row>
    <row r="106" spans="1:9" ht="18" customHeight="1">
      <c r="A106" s="191" t="s">
        <v>1416</v>
      </c>
      <c r="B106" s="192" t="s">
        <v>138</v>
      </c>
      <c r="C106" s="192" t="s">
        <v>1415</v>
      </c>
      <c r="D106" s="192" t="s">
        <v>679</v>
      </c>
      <c r="E106" s="192" t="s">
        <v>680</v>
      </c>
      <c r="F106" s="191" t="s">
        <v>681</v>
      </c>
      <c r="G106" s="191" t="s">
        <v>682</v>
      </c>
      <c r="H106" s="192" t="s">
        <v>1281</v>
      </c>
      <c r="I106" s="193">
        <v>1</v>
      </c>
    </row>
    <row r="107" spans="1:9" ht="18" customHeight="1">
      <c r="A107" s="191" t="s">
        <v>1417</v>
      </c>
      <c r="B107" s="192" t="s">
        <v>139</v>
      </c>
      <c r="C107" s="192" t="s">
        <v>1415</v>
      </c>
      <c r="D107" s="192" t="s">
        <v>683</v>
      </c>
      <c r="E107" s="192" t="s">
        <v>372</v>
      </c>
      <c r="F107" s="191" t="s">
        <v>684</v>
      </c>
      <c r="G107" s="191" t="s">
        <v>685</v>
      </c>
      <c r="H107" s="192" t="s">
        <v>1281</v>
      </c>
      <c r="I107" s="193">
        <v>1</v>
      </c>
    </row>
    <row r="108" spans="1:9" ht="18" customHeight="1">
      <c r="A108" s="191" t="s">
        <v>1418</v>
      </c>
      <c r="B108" s="192" t="s">
        <v>140</v>
      </c>
      <c r="C108" s="192" t="s">
        <v>1415</v>
      </c>
      <c r="D108" s="192" t="s">
        <v>686</v>
      </c>
      <c r="E108" s="192" t="s">
        <v>687</v>
      </c>
      <c r="F108" s="191" t="s">
        <v>688</v>
      </c>
      <c r="G108" s="191" t="s">
        <v>689</v>
      </c>
      <c r="H108" s="192" t="s">
        <v>44</v>
      </c>
      <c r="I108" s="193">
        <v>1</v>
      </c>
    </row>
    <row r="109" spans="1:9" ht="18" customHeight="1">
      <c r="A109" s="191" t="s">
        <v>1419</v>
      </c>
      <c r="B109" s="192" t="s">
        <v>141</v>
      </c>
      <c r="C109" s="192" t="s">
        <v>1415</v>
      </c>
      <c r="D109" s="192" t="s">
        <v>690</v>
      </c>
      <c r="E109" s="192" t="s">
        <v>691</v>
      </c>
      <c r="F109" s="191" t="s">
        <v>692</v>
      </c>
      <c r="G109" s="191" t="s">
        <v>1715</v>
      </c>
      <c r="H109" s="192" t="s">
        <v>1281</v>
      </c>
      <c r="I109" s="193">
        <v>1</v>
      </c>
    </row>
    <row r="110" spans="1:9" ht="18" customHeight="1">
      <c r="A110" s="191" t="s">
        <v>1420</v>
      </c>
      <c r="B110" s="192" t="s">
        <v>142</v>
      </c>
      <c r="C110" s="192" t="s">
        <v>1415</v>
      </c>
      <c r="D110" s="192" t="s">
        <v>693</v>
      </c>
      <c r="E110" s="192" t="s">
        <v>593</v>
      </c>
      <c r="F110" s="191" t="s">
        <v>694</v>
      </c>
      <c r="G110" s="191" t="s">
        <v>695</v>
      </c>
      <c r="H110" s="192" t="s">
        <v>1281</v>
      </c>
      <c r="I110" s="193">
        <v>1</v>
      </c>
    </row>
    <row r="111" spans="1:9" ht="18" customHeight="1">
      <c r="A111" s="191" t="s">
        <v>1421</v>
      </c>
      <c r="B111" s="192" t="s">
        <v>143</v>
      </c>
      <c r="C111" s="192" t="s">
        <v>1415</v>
      </c>
      <c r="D111" s="192" t="s">
        <v>696</v>
      </c>
      <c r="E111" s="192" t="s">
        <v>408</v>
      </c>
      <c r="F111" s="191" t="s">
        <v>697</v>
      </c>
      <c r="G111" s="191" t="s">
        <v>698</v>
      </c>
      <c r="H111" s="192" t="s">
        <v>51</v>
      </c>
      <c r="I111" s="193">
        <v>1</v>
      </c>
    </row>
    <row r="112" spans="1:9" ht="18" customHeight="1">
      <c r="A112" s="191" t="s">
        <v>1422</v>
      </c>
      <c r="B112" s="192" t="s">
        <v>144</v>
      </c>
      <c r="C112" s="192" t="s">
        <v>1423</v>
      </c>
      <c r="D112" s="192" t="s">
        <v>699</v>
      </c>
      <c r="E112" s="192" t="s">
        <v>417</v>
      </c>
      <c r="F112" s="191" t="s">
        <v>418</v>
      </c>
      <c r="G112" s="191" t="s">
        <v>700</v>
      </c>
      <c r="H112" s="192" t="s">
        <v>1274</v>
      </c>
      <c r="I112" s="193">
        <v>0.5</v>
      </c>
    </row>
    <row r="113" spans="1:9" ht="18" customHeight="1">
      <c r="A113" s="191" t="s">
        <v>1424</v>
      </c>
      <c r="B113" s="192" t="s">
        <v>145</v>
      </c>
      <c r="C113" s="192" t="s">
        <v>1425</v>
      </c>
      <c r="D113" s="192" t="s">
        <v>701</v>
      </c>
      <c r="E113" s="192" t="s">
        <v>516</v>
      </c>
      <c r="F113" s="191" t="s">
        <v>702</v>
      </c>
      <c r="G113" s="191" t="s">
        <v>703</v>
      </c>
      <c r="H113" s="192" t="s">
        <v>1274</v>
      </c>
      <c r="I113" s="193">
        <v>0.5</v>
      </c>
    </row>
    <row r="114" spans="1:9" ht="18" customHeight="1">
      <c r="A114" s="191" t="s">
        <v>1426</v>
      </c>
      <c r="B114" s="192" t="s">
        <v>146</v>
      </c>
      <c r="C114" s="192" t="s">
        <v>146</v>
      </c>
      <c r="D114" s="192" t="s">
        <v>704</v>
      </c>
      <c r="E114" s="192" t="s">
        <v>691</v>
      </c>
      <c r="F114" s="191" t="s">
        <v>705</v>
      </c>
      <c r="G114" s="191" t="s">
        <v>706</v>
      </c>
      <c r="H114" s="192" t="s">
        <v>1267</v>
      </c>
      <c r="I114" s="193">
        <v>0.5</v>
      </c>
    </row>
    <row r="115" spans="1:9" ht="18" customHeight="1">
      <c r="A115" s="191" t="s">
        <v>1427</v>
      </c>
      <c r="B115" s="192" t="s">
        <v>147</v>
      </c>
      <c r="C115" s="192" t="s">
        <v>1428</v>
      </c>
      <c r="D115" s="192" t="s">
        <v>707</v>
      </c>
      <c r="E115" s="192" t="s">
        <v>708</v>
      </c>
      <c r="F115" s="191" t="s">
        <v>709</v>
      </c>
      <c r="G115" s="191" t="s">
        <v>710</v>
      </c>
      <c r="H115" s="192" t="s">
        <v>1373</v>
      </c>
      <c r="I115" s="193">
        <v>1</v>
      </c>
    </row>
    <row r="116" spans="1:9" ht="18" customHeight="1">
      <c r="A116" s="191" t="s">
        <v>1429</v>
      </c>
      <c r="B116" s="192" t="s">
        <v>148</v>
      </c>
      <c r="C116" s="192" t="s">
        <v>1365</v>
      </c>
      <c r="D116" s="192" t="s">
        <v>711</v>
      </c>
      <c r="E116" s="192" t="s">
        <v>712</v>
      </c>
      <c r="F116" s="191" t="s">
        <v>713</v>
      </c>
      <c r="G116" s="191" t="s">
        <v>714</v>
      </c>
      <c r="H116" s="192" t="s">
        <v>1281</v>
      </c>
      <c r="I116" s="193">
        <v>1</v>
      </c>
    </row>
    <row r="117" spans="1:9" ht="18" customHeight="1">
      <c r="A117" s="191" t="s">
        <v>1430</v>
      </c>
      <c r="B117" s="192" t="s">
        <v>149</v>
      </c>
      <c r="C117" s="192" t="s">
        <v>149</v>
      </c>
      <c r="D117" s="192" t="s">
        <v>715</v>
      </c>
      <c r="E117" s="192" t="s">
        <v>425</v>
      </c>
      <c r="F117" s="191" t="s">
        <v>426</v>
      </c>
      <c r="G117" s="191" t="s">
        <v>716</v>
      </c>
      <c r="H117" s="192" t="s">
        <v>44</v>
      </c>
      <c r="I117" s="193">
        <v>1</v>
      </c>
    </row>
    <row r="118" spans="1:9" ht="18" customHeight="1">
      <c r="A118" s="191" t="s">
        <v>1431</v>
      </c>
      <c r="B118" s="192" t="s">
        <v>150</v>
      </c>
      <c r="C118" s="192" t="s">
        <v>1432</v>
      </c>
      <c r="D118" s="192" t="s">
        <v>717</v>
      </c>
      <c r="E118" s="192" t="s">
        <v>433</v>
      </c>
      <c r="F118" s="191" t="s">
        <v>718</v>
      </c>
      <c r="G118" s="191" t="s">
        <v>719</v>
      </c>
      <c r="H118" s="192" t="s">
        <v>1278</v>
      </c>
      <c r="I118" s="193">
        <v>1</v>
      </c>
    </row>
    <row r="119" spans="1:9" ht="18" customHeight="1">
      <c r="A119" s="191" t="s">
        <v>1433</v>
      </c>
      <c r="B119" s="192" t="s">
        <v>1434</v>
      </c>
      <c r="C119" s="192" t="s">
        <v>1434</v>
      </c>
      <c r="D119" s="192" t="s">
        <v>720</v>
      </c>
      <c r="E119" s="192" t="s">
        <v>721</v>
      </c>
      <c r="F119" s="191" t="s">
        <v>722</v>
      </c>
      <c r="G119" s="191" t="s">
        <v>723</v>
      </c>
      <c r="H119" s="192" t="s">
        <v>1267</v>
      </c>
      <c r="I119" s="193">
        <v>0.5</v>
      </c>
    </row>
    <row r="120" spans="1:9" ht="18" customHeight="1">
      <c r="A120" s="191" t="s">
        <v>1435</v>
      </c>
      <c r="B120" s="192" t="s">
        <v>151</v>
      </c>
      <c r="C120" s="192" t="s">
        <v>1436</v>
      </c>
      <c r="D120" s="192" t="s">
        <v>724</v>
      </c>
      <c r="E120" s="192" t="s">
        <v>463</v>
      </c>
      <c r="F120" s="191" t="s">
        <v>725</v>
      </c>
      <c r="G120" s="191" t="s">
        <v>726</v>
      </c>
      <c r="H120" s="192" t="s">
        <v>55</v>
      </c>
      <c r="I120" s="193">
        <v>0.2</v>
      </c>
    </row>
    <row r="121" spans="1:9" ht="18" customHeight="1">
      <c r="A121" s="191" t="s">
        <v>1437</v>
      </c>
      <c r="B121" s="192" t="s">
        <v>152</v>
      </c>
      <c r="C121" s="192" t="s">
        <v>1436</v>
      </c>
      <c r="D121" s="192" t="s">
        <v>727</v>
      </c>
      <c r="E121" s="192" t="s">
        <v>463</v>
      </c>
      <c r="F121" s="191" t="s">
        <v>728</v>
      </c>
      <c r="G121" s="191" t="s">
        <v>729</v>
      </c>
      <c r="H121" s="192" t="s">
        <v>55</v>
      </c>
      <c r="I121" s="193">
        <v>0.2</v>
      </c>
    </row>
    <row r="122" spans="1:9" ht="18" customHeight="1">
      <c r="A122" s="191" t="s">
        <v>1438</v>
      </c>
      <c r="B122" s="192" t="s">
        <v>153</v>
      </c>
      <c r="C122" s="192" t="s">
        <v>1439</v>
      </c>
      <c r="D122" s="192" t="s">
        <v>730</v>
      </c>
      <c r="E122" s="192" t="s">
        <v>516</v>
      </c>
      <c r="F122" s="191" t="s">
        <v>731</v>
      </c>
      <c r="G122" s="191" t="s">
        <v>732</v>
      </c>
      <c r="H122" s="192" t="s">
        <v>55</v>
      </c>
      <c r="I122" s="193">
        <v>0.2</v>
      </c>
    </row>
    <row r="123" spans="1:9" ht="18" customHeight="1">
      <c r="A123" s="191" t="s">
        <v>1440</v>
      </c>
      <c r="B123" s="192" t="s">
        <v>154</v>
      </c>
      <c r="C123" s="192" t="s">
        <v>1441</v>
      </c>
      <c r="D123" s="192" t="s">
        <v>733</v>
      </c>
      <c r="E123" s="192" t="s">
        <v>429</v>
      </c>
      <c r="F123" s="191" t="s">
        <v>734</v>
      </c>
      <c r="G123" s="191" t="s">
        <v>735</v>
      </c>
      <c r="H123" s="192" t="s">
        <v>55</v>
      </c>
      <c r="I123" s="193">
        <v>0.2</v>
      </c>
    </row>
    <row r="124" spans="1:9" ht="18" customHeight="1">
      <c r="A124" s="191" t="s">
        <v>1442</v>
      </c>
      <c r="B124" s="192" t="s">
        <v>155</v>
      </c>
      <c r="C124" s="192" t="s">
        <v>1443</v>
      </c>
      <c r="D124" s="192" t="s">
        <v>736</v>
      </c>
      <c r="E124" s="192" t="s">
        <v>737</v>
      </c>
      <c r="F124" s="191" t="s">
        <v>738</v>
      </c>
      <c r="G124" s="191" t="s">
        <v>739</v>
      </c>
      <c r="H124" s="192" t="s">
        <v>55</v>
      </c>
      <c r="I124" s="193">
        <v>0.2</v>
      </c>
    </row>
    <row r="125" spans="1:9" ht="18" customHeight="1">
      <c r="A125" s="191" t="s">
        <v>1444</v>
      </c>
      <c r="B125" s="192" t="s">
        <v>156</v>
      </c>
      <c r="C125" s="192" t="s">
        <v>1445</v>
      </c>
      <c r="D125" s="192" t="s">
        <v>740</v>
      </c>
      <c r="E125" s="192" t="s">
        <v>372</v>
      </c>
      <c r="F125" s="191" t="s">
        <v>741</v>
      </c>
      <c r="G125" s="191" t="s">
        <v>742</v>
      </c>
      <c r="H125" s="192" t="s">
        <v>55</v>
      </c>
      <c r="I125" s="193">
        <v>0.2</v>
      </c>
    </row>
    <row r="126" spans="1:9" ht="18" customHeight="1">
      <c r="A126" s="191" t="s">
        <v>1446</v>
      </c>
      <c r="B126" s="192" t="s">
        <v>157</v>
      </c>
      <c r="C126" s="192" t="s">
        <v>1447</v>
      </c>
      <c r="D126" s="192" t="s">
        <v>743</v>
      </c>
      <c r="E126" s="192" t="s">
        <v>563</v>
      </c>
      <c r="F126" s="191" t="s">
        <v>744</v>
      </c>
      <c r="G126" s="191" t="s">
        <v>745</v>
      </c>
      <c r="H126" s="192" t="s">
        <v>55</v>
      </c>
      <c r="I126" s="193">
        <v>0.2</v>
      </c>
    </row>
    <row r="127" spans="1:9" ht="18" customHeight="1">
      <c r="A127" s="191" t="s">
        <v>1448</v>
      </c>
      <c r="B127" s="192" t="s">
        <v>1449</v>
      </c>
      <c r="C127" s="192" t="s">
        <v>1450</v>
      </c>
      <c r="D127" s="192" t="s">
        <v>746</v>
      </c>
      <c r="E127" s="192" t="s">
        <v>563</v>
      </c>
      <c r="F127" s="191" t="s">
        <v>747</v>
      </c>
      <c r="G127" s="191" t="s">
        <v>748</v>
      </c>
      <c r="H127" s="192" t="s">
        <v>55</v>
      </c>
      <c r="I127" s="193">
        <v>0.2</v>
      </c>
    </row>
    <row r="128" spans="1:9" ht="18" customHeight="1">
      <c r="A128" s="191" t="s">
        <v>1451</v>
      </c>
      <c r="B128" s="192" t="s">
        <v>316</v>
      </c>
      <c r="C128" s="192" t="s">
        <v>1452</v>
      </c>
      <c r="D128" s="192" t="s">
        <v>749</v>
      </c>
      <c r="E128" s="192" t="s">
        <v>750</v>
      </c>
      <c r="F128" s="191" t="s">
        <v>751</v>
      </c>
      <c r="G128" s="191" t="s">
        <v>752</v>
      </c>
      <c r="H128" s="192" t="s">
        <v>55</v>
      </c>
      <c r="I128" s="193">
        <v>0.2</v>
      </c>
    </row>
    <row r="129" spans="1:9" ht="18" customHeight="1">
      <c r="A129" s="191" t="s">
        <v>1453</v>
      </c>
      <c r="B129" s="192" t="s">
        <v>158</v>
      </c>
      <c r="C129" s="192" t="s">
        <v>1454</v>
      </c>
      <c r="D129" s="192" t="s">
        <v>753</v>
      </c>
      <c r="E129" s="192" t="s">
        <v>593</v>
      </c>
      <c r="F129" s="191" t="s">
        <v>754</v>
      </c>
      <c r="G129" s="191" t="s">
        <v>755</v>
      </c>
      <c r="H129" s="192" t="s">
        <v>55</v>
      </c>
      <c r="I129" s="193">
        <v>0.2</v>
      </c>
    </row>
    <row r="130" spans="1:9" ht="18" customHeight="1">
      <c r="A130" s="191" t="s">
        <v>1455</v>
      </c>
      <c r="B130" s="192" t="s">
        <v>159</v>
      </c>
      <c r="C130" s="192" t="s">
        <v>1454</v>
      </c>
      <c r="D130" s="192" t="s">
        <v>756</v>
      </c>
      <c r="E130" s="192" t="s">
        <v>528</v>
      </c>
      <c r="F130" s="191" t="s">
        <v>757</v>
      </c>
      <c r="G130" s="191" t="s">
        <v>758</v>
      </c>
      <c r="H130" s="192" t="s">
        <v>55</v>
      </c>
      <c r="I130" s="193">
        <v>0.2</v>
      </c>
    </row>
    <row r="131" spans="1:9" ht="18" customHeight="1">
      <c r="A131" s="191" t="s">
        <v>1456</v>
      </c>
      <c r="B131" s="192" t="s">
        <v>160</v>
      </c>
      <c r="C131" s="192" t="s">
        <v>1457</v>
      </c>
      <c r="D131" s="192" t="s">
        <v>759</v>
      </c>
      <c r="E131" s="192" t="s">
        <v>691</v>
      </c>
      <c r="F131" s="191" t="s">
        <v>760</v>
      </c>
      <c r="G131" s="191" t="s">
        <v>761</v>
      </c>
      <c r="H131" s="192" t="s">
        <v>55</v>
      </c>
      <c r="I131" s="193">
        <v>0.2</v>
      </c>
    </row>
    <row r="132" spans="1:9" ht="18" customHeight="1">
      <c r="A132" s="191" t="s">
        <v>1458</v>
      </c>
      <c r="B132" s="192" t="s">
        <v>161</v>
      </c>
      <c r="C132" s="192" t="s">
        <v>1457</v>
      </c>
      <c r="D132" s="192" t="s">
        <v>762</v>
      </c>
      <c r="E132" s="192" t="s">
        <v>691</v>
      </c>
      <c r="F132" s="191" t="s">
        <v>763</v>
      </c>
      <c r="G132" s="191" t="s">
        <v>764</v>
      </c>
      <c r="H132" s="192" t="s">
        <v>55</v>
      </c>
      <c r="I132" s="193">
        <v>0.2</v>
      </c>
    </row>
    <row r="133" spans="1:9" ht="18" customHeight="1">
      <c r="A133" s="191" t="s">
        <v>1459</v>
      </c>
      <c r="B133" s="192" t="s">
        <v>162</v>
      </c>
      <c r="C133" s="192" t="s">
        <v>1457</v>
      </c>
      <c r="D133" s="192" t="s">
        <v>765</v>
      </c>
      <c r="E133" s="192" t="s">
        <v>766</v>
      </c>
      <c r="F133" s="191" t="s">
        <v>767</v>
      </c>
      <c r="G133" s="191" t="s">
        <v>768</v>
      </c>
      <c r="H133" s="192" t="s">
        <v>55</v>
      </c>
      <c r="I133" s="193">
        <v>0.2</v>
      </c>
    </row>
    <row r="134" spans="1:9" ht="18" customHeight="1">
      <c r="A134" s="191" t="s">
        <v>1460</v>
      </c>
      <c r="B134" s="192" t="s">
        <v>163</v>
      </c>
      <c r="C134" s="192" t="s">
        <v>1461</v>
      </c>
      <c r="D134" s="192" t="s">
        <v>769</v>
      </c>
      <c r="E134" s="192" t="s">
        <v>364</v>
      </c>
      <c r="F134" s="191" t="s">
        <v>770</v>
      </c>
      <c r="G134" s="191" t="s">
        <v>771</v>
      </c>
      <c r="H134" s="192" t="s">
        <v>55</v>
      </c>
      <c r="I134" s="193">
        <v>0.2</v>
      </c>
    </row>
    <row r="135" spans="1:9" ht="18" customHeight="1">
      <c r="A135" s="191" t="s">
        <v>1462</v>
      </c>
      <c r="B135" s="192" t="s">
        <v>164</v>
      </c>
      <c r="C135" s="192" t="s">
        <v>164</v>
      </c>
      <c r="D135" s="192" t="s">
        <v>772</v>
      </c>
      <c r="E135" s="192" t="s">
        <v>360</v>
      </c>
      <c r="F135" s="191" t="s">
        <v>773</v>
      </c>
      <c r="G135" s="191" t="s">
        <v>774</v>
      </c>
      <c r="H135" s="192" t="s">
        <v>55</v>
      </c>
      <c r="I135" s="193">
        <v>0.2</v>
      </c>
    </row>
    <row r="136" spans="1:9" ht="18" customHeight="1">
      <c r="A136" s="191" t="s">
        <v>1463</v>
      </c>
      <c r="B136" s="192" t="s">
        <v>165</v>
      </c>
      <c r="C136" s="192" t="s">
        <v>165</v>
      </c>
      <c r="D136" s="192" t="s">
        <v>775</v>
      </c>
      <c r="E136" s="192" t="s">
        <v>360</v>
      </c>
      <c r="F136" s="191" t="s">
        <v>776</v>
      </c>
      <c r="G136" s="191" t="s">
        <v>777</v>
      </c>
      <c r="H136" s="192" t="s">
        <v>55</v>
      </c>
      <c r="I136" s="193">
        <v>0.2</v>
      </c>
    </row>
    <row r="137" spans="1:9" ht="18" customHeight="1">
      <c r="A137" s="191" t="s">
        <v>1464</v>
      </c>
      <c r="B137" s="192" t="s">
        <v>166</v>
      </c>
      <c r="C137" s="192" t="s">
        <v>1465</v>
      </c>
      <c r="D137" s="192" t="s">
        <v>778</v>
      </c>
      <c r="E137" s="192" t="s">
        <v>779</v>
      </c>
      <c r="F137" s="191" t="s">
        <v>780</v>
      </c>
      <c r="G137" s="191" t="s">
        <v>781</v>
      </c>
      <c r="H137" s="192" t="s">
        <v>55</v>
      </c>
      <c r="I137" s="193">
        <v>0.2</v>
      </c>
    </row>
    <row r="138" spans="1:9" ht="18" customHeight="1">
      <c r="A138" s="191" t="s">
        <v>1466</v>
      </c>
      <c r="B138" s="192" t="s">
        <v>167</v>
      </c>
      <c r="C138" s="192" t="s">
        <v>1467</v>
      </c>
      <c r="D138" s="192" t="s">
        <v>782</v>
      </c>
      <c r="E138" s="192" t="s">
        <v>783</v>
      </c>
      <c r="F138" s="191" t="s">
        <v>784</v>
      </c>
      <c r="G138" s="191" t="s">
        <v>785</v>
      </c>
      <c r="H138" s="192" t="s">
        <v>55</v>
      </c>
      <c r="I138" s="193">
        <v>0.2</v>
      </c>
    </row>
    <row r="139" spans="1:9" ht="18" customHeight="1">
      <c r="A139" s="191" t="s">
        <v>1468</v>
      </c>
      <c r="B139" s="192" t="s">
        <v>168</v>
      </c>
      <c r="C139" s="192" t="s">
        <v>1467</v>
      </c>
      <c r="D139" s="192" t="s">
        <v>786</v>
      </c>
      <c r="E139" s="192" t="s">
        <v>783</v>
      </c>
      <c r="F139" s="191" t="s">
        <v>787</v>
      </c>
      <c r="G139" s="191" t="s">
        <v>788</v>
      </c>
      <c r="H139" s="192" t="s">
        <v>55</v>
      </c>
      <c r="I139" s="193">
        <v>0.2</v>
      </c>
    </row>
    <row r="140" spans="1:9" ht="18" customHeight="1">
      <c r="A140" s="191" t="s">
        <v>1469</v>
      </c>
      <c r="B140" s="192" t="s">
        <v>169</v>
      </c>
      <c r="C140" s="192" t="s">
        <v>1470</v>
      </c>
      <c r="D140" s="192" t="s">
        <v>789</v>
      </c>
      <c r="E140" s="192" t="s">
        <v>528</v>
      </c>
      <c r="F140" s="191" t="s">
        <v>790</v>
      </c>
      <c r="G140" s="191" t="s">
        <v>791</v>
      </c>
      <c r="H140" s="192" t="s">
        <v>55</v>
      </c>
      <c r="I140" s="193">
        <v>0.2</v>
      </c>
    </row>
    <row r="141" spans="1:9" ht="18" customHeight="1">
      <c r="A141" s="191" t="s">
        <v>1471</v>
      </c>
      <c r="B141" s="192" t="s">
        <v>170</v>
      </c>
      <c r="C141" s="192" t="s">
        <v>1472</v>
      </c>
      <c r="D141" s="192" t="s">
        <v>792</v>
      </c>
      <c r="E141" s="192" t="s">
        <v>793</v>
      </c>
      <c r="F141" s="191" t="s">
        <v>369</v>
      </c>
      <c r="G141" s="191" t="s">
        <v>794</v>
      </c>
      <c r="H141" s="192" t="s">
        <v>55</v>
      </c>
      <c r="I141" s="193">
        <v>0.2</v>
      </c>
    </row>
    <row r="142" spans="1:9" ht="18" customHeight="1">
      <c r="A142" s="191" t="s">
        <v>1473</v>
      </c>
      <c r="B142" s="192" t="s">
        <v>171</v>
      </c>
      <c r="C142" s="192" t="s">
        <v>1474</v>
      </c>
      <c r="D142" s="192" t="s">
        <v>795</v>
      </c>
      <c r="E142" s="192" t="s">
        <v>463</v>
      </c>
      <c r="F142" s="191" t="s">
        <v>796</v>
      </c>
      <c r="G142" s="191" t="s">
        <v>797</v>
      </c>
      <c r="H142" s="192" t="s">
        <v>1267</v>
      </c>
      <c r="I142" s="193">
        <v>0.5</v>
      </c>
    </row>
    <row r="143" spans="1:9" ht="18" customHeight="1">
      <c r="A143" s="191" t="s">
        <v>1475</v>
      </c>
      <c r="B143" s="192" t="s">
        <v>172</v>
      </c>
      <c r="C143" s="192" t="s">
        <v>172</v>
      </c>
      <c r="D143" s="192" t="s">
        <v>798</v>
      </c>
      <c r="E143" s="192" t="s">
        <v>799</v>
      </c>
      <c r="F143" s="191" t="s">
        <v>800</v>
      </c>
      <c r="G143" s="191" t="s">
        <v>801</v>
      </c>
      <c r="H143" s="192" t="s">
        <v>1267</v>
      </c>
      <c r="I143" s="193">
        <v>0.5</v>
      </c>
    </row>
    <row r="144" spans="1:9" ht="18" customHeight="1">
      <c r="A144" s="191" t="s">
        <v>1476</v>
      </c>
      <c r="B144" s="192" t="s">
        <v>173</v>
      </c>
      <c r="C144" s="192" t="s">
        <v>173</v>
      </c>
      <c r="D144" s="192" t="s">
        <v>802</v>
      </c>
      <c r="E144" s="192" t="s">
        <v>803</v>
      </c>
      <c r="F144" s="191" t="s">
        <v>800</v>
      </c>
      <c r="G144" s="191" t="s">
        <v>804</v>
      </c>
      <c r="H144" s="192" t="s">
        <v>1267</v>
      </c>
      <c r="I144" s="193">
        <v>0.5</v>
      </c>
    </row>
    <row r="145" spans="1:9" ht="18" customHeight="1">
      <c r="A145" s="191" t="s">
        <v>1477</v>
      </c>
      <c r="B145" s="192" t="s">
        <v>174</v>
      </c>
      <c r="C145" s="192" t="s">
        <v>174</v>
      </c>
      <c r="D145" s="192" t="s">
        <v>805</v>
      </c>
      <c r="E145" s="192" t="s">
        <v>806</v>
      </c>
      <c r="F145" s="191" t="s">
        <v>807</v>
      </c>
      <c r="G145" s="191" t="s">
        <v>808</v>
      </c>
      <c r="H145" s="192" t="s">
        <v>1267</v>
      </c>
      <c r="I145" s="193">
        <v>0.5</v>
      </c>
    </row>
    <row r="146" spans="1:9" ht="18" customHeight="1">
      <c r="A146" s="191" t="s">
        <v>1478</v>
      </c>
      <c r="B146" s="192" t="s">
        <v>1479</v>
      </c>
      <c r="C146" s="192" t="s">
        <v>1479</v>
      </c>
      <c r="D146" s="192" t="s">
        <v>810</v>
      </c>
      <c r="E146" s="192" t="s">
        <v>811</v>
      </c>
      <c r="F146" s="191" t="s">
        <v>812</v>
      </c>
      <c r="G146" s="191" t="s">
        <v>813</v>
      </c>
      <c r="H146" s="192" t="s">
        <v>44</v>
      </c>
      <c r="I146" s="193">
        <v>1</v>
      </c>
    </row>
    <row r="147" spans="1:9" ht="18" customHeight="1">
      <c r="A147" s="191" t="s">
        <v>1480</v>
      </c>
      <c r="B147" s="192" t="s">
        <v>175</v>
      </c>
      <c r="C147" s="192" t="s">
        <v>175</v>
      </c>
      <c r="D147" s="192" t="s">
        <v>814</v>
      </c>
      <c r="E147" s="192" t="s">
        <v>691</v>
      </c>
      <c r="F147" s="191" t="s">
        <v>815</v>
      </c>
      <c r="G147" s="191" t="s">
        <v>816</v>
      </c>
      <c r="H147" s="192" t="s">
        <v>1274</v>
      </c>
      <c r="I147" s="193">
        <v>0.5</v>
      </c>
    </row>
    <row r="148" spans="1:9" ht="18" customHeight="1">
      <c r="A148" s="191" t="s">
        <v>1481</v>
      </c>
      <c r="B148" s="192" t="s">
        <v>176</v>
      </c>
      <c r="C148" s="192" t="s">
        <v>1482</v>
      </c>
      <c r="D148" s="192" t="s">
        <v>817</v>
      </c>
      <c r="E148" s="192" t="s">
        <v>528</v>
      </c>
      <c r="F148" s="191" t="s">
        <v>818</v>
      </c>
      <c r="G148" s="191" t="s">
        <v>819</v>
      </c>
      <c r="H148" s="192" t="s">
        <v>1278</v>
      </c>
      <c r="I148" s="193">
        <v>1</v>
      </c>
    </row>
    <row r="149" spans="1:9" ht="18" customHeight="1">
      <c r="A149" s="191" t="s">
        <v>1483</v>
      </c>
      <c r="B149" s="192" t="s">
        <v>177</v>
      </c>
      <c r="C149" s="192" t="s">
        <v>1271</v>
      </c>
      <c r="D149" s="192" t="s">
        <v>820</v>
      </c>
      <c r="E149" s="192" t="s">
        <v>821</v>
      </c>
      <c r="F149" s="191" t="s">
        <v>822</v>
      </c>
      <c r="G149" s="191" t="s">
        <v>338</v>
      </c>
      <c r="H149" s="192" t="s">
        <v>44</v>
      </c>
      <c r="I149" s="193">
        <v>1</v>
      </c>
    </row>
    <row r="150" spans="1:9" ht="18" customHeight="1">
      <c r="A150" s="191" t="s">
        <v>1484</v>
      </c>
      <c r="B150" s="192" t="s">
        <v>178</v>
      </c>
      <c r="C150" s="192" t="s">
        <v>1485</v>
      </c>
      <c r="D150" s="192" t="s">
        <v>823</v>
      </c>
      <c r="E150" s="192" t="s">
        <v>824</v>
      </c>
      <c r="F150" s="191" t="s">
        <v>825</v>
      </c>
      <c r="G150" s="191" t="s">
        <v>826</v>
      </c>
      <c r="H150" s="192" t="s">
        <v>44</v>
      </c>
      <c r="I150" s="193">
        <v>1</v>
      </c>
    </row>
    <row r="151" spans="1:9" ht="18" customHeight="1">
      <c r="A151" s="191" t="s">
        <v>1486</v>
      </c>
      <c r="B151" s="192" t="s">
        <v>179</v>
      </c>
      <c r="C151" s="192" t="s">
        <v>1487</v>
      </c>
      <c r="D151" s="192" t="s">
        <v>827</v>
      </c>
      <c r="E151" s="192" t="s">
        <v>828</v>
      </c>
      <c r="F151" s="191" t="s">
        <v>829</v>
      </c>
      <c r="G151" s="191" t="s">
        <v>830</v>
      </c>
      <c r="H151" s="192" t="s">
        <v>49</v>
      </c>
      <c r="I151" s="193">
        <v>0.75</v>
      </c>
    </row>
    <row r="152" spans="1:9" ht="18" customHeight="1">
      <c r="A152" s="191" t="s">
        <v>1488</v>
      </c>
      <c r="B152" s="192" t="s">
        <v>180</v>
      </c>
      <c r="C152" s="192" t="s">
        <v>180</v>
      </c>
      <c r="D152" s="192" t="s">
        <v>831</v>
      </c>
      <c r="E152" s="192" t="s">
        <v>332</v>
      </c>
      <c r="F152" s="191" t="s">
        <v>333</v>
      </c>
      <c r="G152" s="191" t="s">
        <v>832</v>
      </c>
      <c r="H152" s="192" t="s">
        <v>1267</v>
      </c>
      <c r="I152" s="193">
        <v>0.5</v>
      </c>
    </row>
    <row r="153" spans="1:9" ht="18" customHeight="1">
      <c r="A153" s="191" t="s">
        <v>1489</v>
      </c>
      <c r="B153" s="192" t="s">
        <v>181</v>
      </c>
      <c r="C153" s="192" t="s">
        <v>1490</v>
      </c>
      <c r="D153" s="192" t="s">
        <v>833</v>
      </c>
      <c r="E153" s="192" t="s">
        <v>834</v>
      </c>
      <c r="F153" s="191" t="s">
        <v>835</v>
      </c>
      <c r="G153" s="191" t="s">
        <v>836</v>
      </c>
      <c r="H153" s="192" t="s">
        <v>1373</v>
      </c>
      <c r="I153" s="193">
        <v>1</v>
      </c>
    </row>
    <row r="154" spans="1:9" ht="18" customHeight="1">
      <c r="A154" s="191" t="s">
        <v>1491</v>
      </c>
      <c r="B154" s="192" t="s">
        <v>182</v>
      </c>
      <c r="C154" s="192" t="s">
        <v>1492</v>
      </c>
      <c r="D154" s="192" t="s">
        <v>837</v>
      </c>
      <c r="E154" s="192" t="s">
        <v>838</v>
      </c>
      <c r="F154" s="191" t="s">
        <v>839</v>
      </c>
      <c r="G154" s="191" t="s">
        <v>840</v>
      </c>
      <c r="H154" s="192" t="s">
        <v>1267</v>
      </c>
      <c r="I154" s="193">
        <v>0.5</v>
      </c>
    </row>
    <row r="155" spans="1:9" ht="18" customHeight="1">
      <c r="A155" s="191" t="s">
        <v>1493</v>
      </c>
      <c r="B155" s="192" t="s">
        <v>183</v>
      </c>
      <c r="C155" s="192" t="s">
        <v>183</v>
      </c>
      <c r="D155" s="192" t="s">
        <v>841</v>
      </c>
      <c r="E155" s="192" t="s">
        <v>783</v>
      </c>
      <c r="F155" s="191" t="s">
        <v>842</v>
      </c>
      <c r="G155" s="191" t="s">
        <v>843</v>
      </c>
      <c r="H155" s="192" t="s">
        <v>44</v>
      </c>
      <c r="I155" s="193">
        <v>1</v>
      </c>
    </row>
    <row r="156" spans="1:9" ht="18" customHeight="1">
      <c r="A156" s="191" t="s">
        <v>1494</v>
      </c>
      <c r="B156" s="192" t="s">
        <v>184</v>
      </c>
      <c r="C156" s="192" t="s">
        <v>1495</v>
      </c>
      <c r="D156" s="192" t="s">
        <v>844</v>
      </c>
      <c r="E156" s="192" t="s">
        <v>402</v>
      </c>
      <c r="F156" s="191" t="s">
        <v>845</v>
      </c>
      <c r="G156" s="191" t="s">
        <v>846</v>
      </c>
      <c r="H156" s="192" t="s">
        <v>1267</v>
      </c>
      <c r="I156" s="193">
        <v>0.5</v>
      </c>
    </row>
    <row r="157" spans="1:9" ht="18" customHeight="1">
      <c r="A157" s="191" t="s">
        <v>1496</v>
      </c>
      <c r="B157" s="192" t="s">
        <v>185</v>
      </c>
      <c r="C157" s="192" t="s">
        <v>185</v>
      </c>
      <c r="D157" s="192" t="s">
        <v>847</v>
      </c>
      <c r="E157" s="192" t="s">
        <v>372</v>
      </c>
      <c r="F157" s="191" t="s">
        <v>848</v>
      </c>
      <c r="G157" s="191" t="s">
        <v>849</v>
      </c>
      <c r="H157" s="192" t="s">
        <v>49</v>
      </c>
      <c r="I157" s="193">
        <v>0.75</v>
      </c>
    </row>
    <row r="158" spans="1:9" ht="18" customHeight="1">
      <c r="A158" s="191" t="s">
        <v>1497</v>
      </c>
      <c r="B158" s="192" t="s">
        <v>186</v>
      </c>
      <c r="C158" s="192" t="s">
        <v>1498</v>
      </c>
      <c r="D158" s="192" t="s">
        <v>850</v>
      </c>
      <c r="E158" s="192" t="s">
        <v>851</v>
      </c>
      <c r="F158" s="191" t="s">
        <v>852</v>
      </c>
      <c r="G158" s="191" t="s">
        <v>853</v>
      </c>
      <c r="H158" s="192" t="s">
        <v>1278</v>
      </c>
      <c r="I158" s="193">
        <v>1</v>
      </c>
    </row>
    <row r="159" spans="1:9" ht="18" customHeight="1">
      <c r="A159" s="191" t="s">
        <v>1499</v>
      </c>
      <c r="B159" s="192" t="s">
        <v>187</v>
      </c>
      <c r="C159" s="192" t="s">
        <v>1498</v>
      </c>
      <c r="D159" s="192" t="s">
        <v>854</v>
      </c>
      <c r="E159" s="192" t="s">
        <v>855</v>
      </c>
      <c r="F159" s="191" t="s">
        <v>852</v>
      </c>
      <c r="G159" s="191" t="s">
        <v>856</v>
      </c>
      <c r="H159" s="192" t="s">
        <v>1373</v>
      </c>
      <c r="I159" s="193">
        <v>1</v>
      </c>
    </row>
    <row r="160" spans="1:9" ht="18" customHeight="1">
      <c r="A160" s="191" t="s">
        <v>1500</v>
      </c>
      <c r="B160" s="192" t="s">
        <v>188</v>
      </c>
      <c r="C160" s="192" t="s">
        <v>188</v>
      </c>
      <c r="D160" s="192" t="s">
        <v>857</v>
      </c>
      <c r="E160" s="192" t="s">
        <v>372</v>
      </c>
      <c r="F160" s="191" t="s">
        <v>858</v>
      </c>
      <c r="G160" s="191" t="s">
        <v>859</v>
      </c>
      <c r="H160" s="192" t="s">
        <v>49</v>
      </c>
      <c r="I160" s="193">
        <v>0.75</v>
      </c>
    </row>
    <row r="161" spans="1:9" ht="18" customHeight="1">
      <c r="A161" s="191" t="s">
        <v>1501</v>
      </c>
      <c r="B161" s="192" t="s">
        <v>1502</v>
      </c>
      <c r="C161" s="192" t="s">
        <v>1503</v>
      </c>
      <c r="D161" s="192" t="s">
        <v>862</v>
      </c>
      <c r="E161" s="192" t="s">
        <v>441</v>
      </c>
      <c r="F161" s="191" t="s">
        <v>863</v>
      </c>
      <c r="G161" s="191" t="s">
        <v>864</v>
      </c>
      <c r="H161" s="192" t="s">
        <v>1267</v>
      </c>
      <c r="I161" s="193">
        <v>0.5</v>
      </c>
    </row>
    <row r="162" spans="1:9" ht="18" customHeight="1">
      <c r="A162" s="191" t="s">
        <v>1504</v>
      </c>
      <c r="B162" s="192" t="s">
        <v>189</v>
      </c>
      <c r="C162" s="192" t="s">
        <v>1505</v>
      </c>
      <c r="D162" s="192" t="s">
        <v>865</v>
      </c>
      <c r="E162" s="192" t="s">
        <v>866</v>
      </c>
      <c r="F162" s="191" t="s">
        <v>867</v>
      </c>
      <c r="G162" s="191" t="s">
        <v>868</v>
      </c>
      <c r="H162" s="192" t="s">
        <v>51</v>
      </c>
      <c r="I162" s="193">
        <v>1</v>
      </c>
    </row>
    <row r="163" spans="1:9" ht="18" customHeight="1">
      <c r="A163" s="191" t="s">
        <v>1506</v>
      </c>
      <c r="B163" s="192" t="s">
        <v>190</v>
      </c>
      <c r="C163" s="192" t="s">
        <v>1505</v>
      </c>
      <c r="D163" s="192" t="s">
        <v>869</v>
      </c>
      <c r="E163" s="192" t="s">
        <v>360</v>
      </c>
      <c r="F163" s="191" t="s">
        <v>870</v>
      </c>
      <c r="G163" s="191" t="s">
        <v>871</v>
      </c>
      <c r="H163" s="192" t="s">
        <v>51</v>
      </c>
      <c r="I163" s="193">
        <v>1</v>
      </c>
    </row>
    <row r="164" spans="1:9" ht="18" customHeight="1">
      <c r="A164" s="191" t="s">
        <v>1507</v>
      </c>
      <c r="B164" s="192" t="s">
        <v>191</v>
      </c>
      <c r="C164" s="192" t="s">
        <v>1505</v>
      </c>
      <c r="D164" s="192" t="s">
        <v>872</v>
      </c>
      <c r="E164" s="192" t="s">
        <v>628</v>
      </c>
      <c r="F164" s="191" t="s">
        <v>873</v>
      </c>
      <c r="G164" s="191" t="s">
        <v>874</v>
      </c>
      <c r="H164" s="192" t="s">
        <v>51</v>
      </c>
      <c r="I164" s="193">
        <v>1</v>
      </c>
    </row>
    <row r="165" spans="1:9" ht="18" customHeight="1">
      <c r="A165" s="191" t="s">
        <v>1508</v>
      </c>
      <c r="B165" s="192" t="s">
        <v>192</v>
      </c>
      <c r="C165" s="192" t="s">
        <v>1505</v>
      </c>
      <c r="D165" s="192" t="s">
        <v>875</v>
      </c>
      <c r="E165" s="192" t="s">
        <v>455</v>
      </c>
      <c r="F165" s="191" t="s">
        <v>876</v>
      </c>
      <c r="G165" s="191" t="s">
        <v>877</v>
      </c>
      <c r="H165" s="192" t="s">
        <v>51</v>
      </c>
      <c r="I165" s="193">
        <v>1</v>
      </c>
    </row>
    <row r="166" spans="1:9" ht="18" customHeight="1">
      <c r="A166" s="191" t="s">
        <v>1509</v>
      </c>
      <c r="B166" s="192" t="s">
        <v>193</v>
      </c>
      <c r="C166" s="192" t="s">
        <v>1510</v>
      </c>
      <c r="D166" s="192" t="s">
        <v>878</v>
      </c>
      <c r="E166" s="192" t="s">
        <v>364</v>
      </c>
      <c r="F166" s="191" t="s">
        <v>879</v>
      </c>
      <c r="G166" s="191" t="s">
        <v>880</v>
      </c>
      <c r="H166" s="192" t="s">
        <v>55</v>
      </c>
      <c r="I166" s="193">
        <v>0.2</v>
      </c>
    </row>
    <row r="167" spans="1:9" ht="18" customHeight="1">
      <c r="A167" s="191" t="s">
        <v>1511</v>
      </c>
      <c r="B167" s="192" t="s">
        <v>194</v>
      </c>
      <c r="C167" s="192" t="s">
        <v>1510</v>
      </c>
      <c r="D167" s="192" t="s">
        <v>881</v>
      </c>
      <c r="E167" s="192" t="s">
        <v>793</v>
      </c>
      <c r="F167" s="191" t="s">
        <v>882</v>
      </c>
      <c r="G167" s="191" t="s">
        <v>883</v>
      </c>
      <c r="H167" s="192" t="s">
        <v>55</v>
      </c>
      <c r="I167" s="193">
        <v>0.2</v>
      </c>
    </row>
    <row r="168" spans="1:9" ht="18" customHeight="1">
      <c r="A168" s="191" t="s">
        <v>1512</v>
      </c>
      <c r="B168" s="192" t="s">
        <v>195</v>
      </c>
      <c r="C168" s="192" t="s">
        <v>1513</v>
      </c>
      <c r="D168" s="192" t="s">
        <v>884</v>
      </c>
      <c r="E168" s="192" t="s">
        <v>563</v>
      </c>
      <c r="F168" s="191" t="s">
        <v>885</v>
      </c>
      <c r="G168" s="191" t="s">
        <v>886</v>
      </c>
      <c r="H168" s="192" t="s">
        <v>55</v>
      </c>
      <c r="I168" s="193">
        <v>0.2</v>
      </c>
    </row>
    <row r="169" spans="1:9" ht="18" customHeight="1">
      <c r="A169" s="191" t="s">
        <v>1514</v>
      </c>
      <c r="B169" s="192" t="s">
        <v>196</v>
      </c>
      <c r="C169" s="192" t="s">
        <v>1515</v>
      </c>
      <c r="D169" s="192" t="s">
        <v>887</v>
      </c>
      <c r="E169" s="192" t="s">
        <v>528</v>
      </c>
      <c r="F169" s="191" t="s">
        <v>888</v>
      </c>
      <c r="G169" s="191" t="s">
        <v>889</v>
      </c>
      <c r="H169" s="192" t="s">
        <v>55</v>
      </c>
      <c r="I169" s="193">
        <v>0.2</v>
      </c>
    </row>
    <row r="170" spans="1:9" ht="18" customHeight="1">
      <c r="A170" s="191" t="s">
        <v>1516</v>
      </c>
      <c r="B170" s="192" t="s">
        <v>197</v>
      </c>
      <c r="C170" s="192" t="s">
        <v>1517</v>
      </c>
      <c r="D170" s="192" t="s">
        <v>890</v>
      </c>
      <c r="E170" s="192" t="s">
        <v>445</v>
      </c>
      <c r="F170" s="191" t="s">
        <v>891</v>
      </c>
      <c r="G170" s="191" t="s">
        <v>892</v>
      </c>
      <c r="H170" s="192" t="s">
        <v>55</v>
      </c>
      <c r="I170" s="193">
        <v>0.2</v>
      </c>
    </row>
    <row r="171" spans="1:9" ht="18" customHeight="1">
      <c r="A171" s="191" t="s">
        <v>1518</v>
      </c>
      <c r="B171" s="192" t="s">
        <v>198</v>
      </c>
      <c r="C171" s="192" t="s">
        <v>1513</v>
      </c>
      <c r="D171" s="192" t="s">
        <v>893</v>
      </c>
      <c r="E171" s="192" t="s">
        <v>563</v>
      </c>
      <c r="F171" s="191" t="s">
        <v>894</v>
      </c>
      <c r="G171" s="191" t="s">
        <v>895</v>
      </c>
      <c r="H171" s="192" t="s">
        <v>55</v>
      </c>
      <c r="I171" s="193">
        <v>0.2</v>
      </c>
    </row>
    <row r="172" spans="1:9" ht="18" customHeight="1">
      <c r="A172" s="191" t="s">
        <v>1519</v>
      </c>
      <c r="B172" s="192" t="s">
        <v>199</v>
      </c>
      <c r="C172" s="192" t="s">
        <v>1520</v>
      </c>
      <c r="D172" s="192" t="s">
        <v>896</v>
      </c>
      <c r="E172" s="192" t="s">
        <v>897</v>
      </c>
      <c r="F172" s="191" t="s">
        <v>898</v>
      </c>
      <c r="G172" s="191" t="s">
        <v>899</v>
      </c>
      <c r="H172" s="192" t="s">
        <v>55</v>
      </c>
      <c r="I172" s="193">
        <v>0.2</v>
      </c>
    </row>
    <row r="173" spans="1:9" ht="18" customHeight="1">
      <c r="A173" s="191" t="s">
        <v>1521</v>
      </c>
      <c r="B173" s="192" t="s">
        <v>200</v>
      </c>
      <c r="C173" s="192" t="s">
        <v>1522</v>
      </c>
      <c r="D173" s="192" t="s">
        <v>900</v>
      </c>
      <c r="E173" s="192" t="s">
        <v>463</v>
      </c>
      <c r="F173" s="191" t="s">
        <v>901</v>
      </c>
      <c r="G173" s="191" t="s">
        <v>902</v>
      </c>
      <c r="H173" s="192" t="s">
        <v>55</v>
      </c>
      <c r="I173" s="193">
        <v>0.2</v>
      </c>
    </row>
    <row r="174" spans="1:9" ht="18" customHeight="1">
      <c r="A174" s="191" t="s">
        <v>1523</v>
      </c>
      <c r="B174" s="192" t="s">
        <v>201</v>
      </c>
      <c r="C174" s="192" t="s">
        <v>201</v>
      </c>
      <c r="D174" s="192" t="s">
        <v>903</v>
      </c>
      <c r="E174" s="192" t="s">
        <v>904</v>
      </c>
      <c r="F174" s="191" t="s">
        <v>905</v>
      </c>
      <c r="G174" s="191" t="s">
        <v>906</v>
      </c>
      <c r="H174" s="192" t="s">
        <v>1267</v>
      </c>
      <c r="I174" s="193">
        <v>0.5</v>
      </c>
    </row>
    <row r="175" spans="1:9" ht="18" customHeight="1">
      <c r="A175" s="191" t="s">
        <v>1524</v>
      </c>
      <c r="B175" s="192" t="s">
        <v>317</v>
      </c>
      <c r="C175" s="192" t="s">
        <v>317</v>
      </c>
      <c r="D175" s="192" t="s">
        <v>907</v>
      </c>
      <c r="E175" s="192" t="s">
        <v>383</v>
      </c>
      <c r="F175" s="191" t="s">
        <v>908</v>
      </c>
      <c r="G175" s="191" t="s">
        <v>909</v>
      </c>
      <c r="H175" s="192" t="s">
        <v>1373</v>
      </c>
      <c r="I175" s="193">
        <v>1</v>
      </c>
    </row>
    <row r="176" spans="1:9" ht="18" customHeight="1">
      <c r="A176" s="191" t="s">
        <v>1525</v>
      </c>
      <c r="B176" s="192" t="s">
        <v>202</v>
      </c>
      <c r="C176" s="192" t="s">
        <v>1526</v>
      </c>
      <c r="D176" s="192" t="s">
        <v>910</v>
      </c>
      <c r="E176" s="192" t="s">
        <v>911</v>
      </c>
      <c r="F176" s="191" t="s">
        <v>912</v>
      </c>
      <c r="G176" s="191" t="s">
        <v>913</v>
      </c>
      <c r="H176" s="192" t="s">
        <v>1267</v>
      </c>
      <c r="I176" s="193">
        <v>0.5</v>
      </c>
    </row>
    <row r="177" spans="1:9" ht="18" customHeight="1">
      <c r="A177" s="191" t="s">
        <v>1527</v>
      </c>
      <c r="B177" s="192" t="s">
        <v>203</v>
      </c>
      <c r="C177" s="192" t="s">
        <v>1528</v>
      </c>
      <c r="D177" s="192" t="s">
        <v>914</v>
      </c>
      <c r="E177" s="192" t="s">
        <v>586</v>
      </c>
      <c r="F177" s="191" t="s">
        <v>915</v>
      </c>
      <c r="G177" s="191" t="s">
        <v>916</v>
      </c>
      <c r="H177" s="192" t="s">
        <v>1267</v>
      </c>
      <c r="I177" s="193">
        <v>0.5</v>
      </c>
    </row>
    <row r="178" spans="1:9" ht="18" customHeight="1">
      <c r="A178" s="191" t="s">
        <v>1529</v>
      </c>
      <c r="B178" s="192" t="s">
        <v>204</v>
      </c>
      <c r="C178" s="192" t="s">
        <v>1530</v>
      </c>
      <c r="D178" s="192" t="s">
        <v>917</v>
      </c>
      <c r="E178" s="192" t="s">
        <v>918</v>
      </c>
      <c r="F178" s="191" t="s">
        <v>919</v>
      </c>
      <c r="G178" s="191" t="s">
        <v>920</v>
      </c>
      <c r="H178" s="192" t="s">
        <v>49</v>
      </c>
      <c r="I178" s="193">
        <v>0.75</v>
      </c>
    </row>
    <row r="179" spans="1:9" ht="18" customHeight="1">
      <c r="A179" s="191" t="s">
        <v>1531</v>
      </c>
      <c r="B179" s="192" t="s">
        <v>205</v>
      </c>
      <c r="C179" s="192" t="s">
        <v>1532</v>
      </c>
      <c r="D179" s="192" t="s">
        <v>921</v>
      </c>
      <c r="E179" s="192" t="s">
        <v>922</v>
      </c>
      <c r="F179" s="191" t="s">
        <v>923</v>
      </c>
      <c r="G179" s="191" t="s">
        <v>924</v>
      </c>
      <c r="H179" s="192" t="s">
        <v>1373</v>
      </c>
      <c r="I179" s="193">
        <v>1</v>
      </c>
    </row>
    <row r="180" spans="1:9" ht="18" customHeight="1">
      <c r="A180" s="191" t="s">
        <v>1533</v>
      </c>
      <c r="B180" s="192" t="s">
        <v>206</v>
      </c>
      <c r="C180" s="192" t="s">
        <v>206</v>
      </c>
      <c r="D180" s="192" t="s">
        <v>925</v>
      </c>
      <c r="E180" s="192" t="s">
        <v>926</v>
      </c>
      <c r="F180" s="191" t="s">
        <v>927</v>
      </c>
      <c r="G180" s="191" t="s">
        <v>928</v>
      </c>
      <c r="H180" s="192" t="s">
        <v>44</v>
      </c>
      <c r="I180" s="193">
        <v>1</v>
      </c>
    </row>
    <row r="181" spans="1:9" ht="18" customHeight="1">
      <c r="A181" s="191" t="s">
        <v>1614</v>
      </c>
      <c r="B181" s="192" t="s">
        <v>1752</v>
      </c>
      <c r="C181" s="192" t="s">
        <v>1753</v>
      </c>
      <c r="D181" s="192" t="s">
        <v>1084</v>
      </c>
      <c r="E181" s="192" t="s">
        <v>1085</v>
      </c>
      <c r="F181" s="191" t="s">
        <v>1086</v>
      </c>
      <c r="G181" s="191" t="s">
        <v>1087</v>
      </c>
      <c r="H181" s="192" t="s">
        <v>51</v>
      </c>
      <c r="I181" s="193">
        <v>1</v>
      </c>
    </row>
    <row r="182" spans="1:9" ht="18" customHeight="1">
      <c r="A182" s="191" t="s">
        <v>1716</v>
      </c>
      <c r="B182" s="192" t="s">
        <v>1717</v>
      </c>
      <c r="C182" s="192" t="s">
        <v>1718</v>
      </c>
      <c r="D182" s="192" t="s">
        <v>1719</v>
      </c>
      <c r="E182" s="192" t="s">
        <v>1720</v>
      </c>
      <c r="F182" s="191" t="s">
        <v>1721</v>
      </c>
      <c r="G182" s="191" t="s">
        <v>1722</v>
      </c>
      <c r="H182" s="192" t="s">
        <v>1281</v>
      </c>
      <c r="I182" s="193">
        <v>1</v>
      </c>
    </row>
    <row r="183" spans="1:9" ht="18" customHeight="1">
      <c r="A183" s="191" t="s">
        <v>1534</v>
      </c>
      <c r="B183" s="192" t="s">
        <v>207</v>
      </c>
      <c r="C183" s="192" t="s">
        <v>207</v>
      </c>
      <c r="D183" s="192" t="s">
        <v>929</v>
      </c>
      <c r="E183" s="192" t="s">
        <v>455</v>
      </c>
      <c r="F183" s="191" t="s">
        <v>930</v>
      </c>
      <c r="G183" s="191" t="s">
        <v>931</v>
      </c>
      <c r="H183" s="192" t="s">
        <v>1274</v>
      </c>
      <c r="I183" s="193">
        <v>0.5</v>
      </c>
    </row>
    <row r="184" spans="1:9" ht="18" customHeight="1">
      <c r="A184" s="191" t="s">
        <v>1535</v>
      </c>
      <c r="B184" s="192" t="s">
        <v>208</v>
      </c>
      <c r="C184" s="192" t="s">
        <v>208</v>
      </c>
      <c r="D184" s="192" t="s">
        <v>932</v>
      </c>
      <c r="E184" s="192" t="s">
        <v>470</v>
      </c>
      <c r="F184" s="191" t="s">
        <v>471</v>
      </c>
      <c r="G184" s="191" t="s">
        <v>933</v>
      </c>
      <c r="H184" s="192" t="s">
        <v>1267</v>
      </c>
      <c r="I184" s="193">
        <v>0.5</v>
      </c>
    </row>
    <row r="185" spans="1:9" ht="18" customHeight="1">
      <c r="A185" s="191" t="s">
        <v>1536</v>
      </c>
      <c r="B185" s="192" t="s">
        <v>209</v>
      </c>
      <c r="C185" s="192" t="s">
        <v>1537</v>
      </c>
      <c r="D185" s="192" t="s">
        <v>934</v>
      </c>
      <c r="E185" s="192" t="s">
        <v>935</v>
      </c>
      <c r="F185" s="191" t="s">
        <v>936</v>
      </c>
      <c r="G185" s="191" t="s">
        <v>937</v>
      </c>
      <c r="H185" s="192" t="s">
        <v>44</v>
      </c>
      <c r="I185" s="193">
        <v>1</v>
      </c>
    </row>
    <row r="186" spans="1:9" ht="18" customHeight="1">
      <c r="A186" s="191" t="s">
        <v>1538</v>
      </c>
      <c r="B186" s="192" t="s">
        <v>210</v>
      </c>
      <c r="C186" s="192" t="s">
        <v>1539</v>
      </c>
      <c r="D186" s="192" t="s">
        <v>938</v>
      </c>
      <c r="E186" s="192" t="s">
        <v>939</v>
      </c>
      <c r="F186" s="191" t="s">
        <v>940</v>
      </c>
      <c r="G186" s="191" t="s">
        <v>941</v>
      </c>
      <c r="H186" s="192" t="s">
        <v>1278</v>
      </c>
      <c r="I186" s="193">
        <v>1</v>
      </c>
    </row>
    <row r="187" spans="1:9" ht="18" customHeight="1">
      <c r="A187" s="191" t="s">
        <v>1540</v>
      </c>
      <c r="B187" s="192" t="s">
        <v>211</v>
      </c>
      <c r="C187" s="192" t="s">
        <v>1428</v>
      </c>
      <c r="D187" s="192" t="s">
        <v>942</v>
      </c>
      <c r="E187" s="192" t="s">
        <v>943</v>
      </c>
      <c r="F187" s="191" t="s">
        <v>944</v>
      </c>
      <c r="G187" s="191" t="s">
        <v>945</v>
      </c>
      <c r="H187" s="192" t="s">
        <v>1278</v>
      </c>
      <c r="I187" s="193">
        <v>1</v>
      </c>
    </row>
    <row r="188" spans="1:9" ht="18" customHeight="1">
      <c r="A188" s="191" t="s">
        <v>1541</v>
      </c>
      <c r="B188" s="192" t="s">
        <v>212</v>
      </c>
      <c r="C188" s="192" t="s">
        <v>1542</v>
      </c>
      <c r="D188" s="192" t="s">
        <v>946</v>
      </c>
      <c r="E188" s="192" t="s">
        <v>947</v>
      </c>
      <c r="F188" s="191" t="s">
        <v>948</v>
      </c>
      <c r="G188" s="191" t="s">
        <v>949</v>
      </c>
      <c r="H188" s="192" t="s">
        <v>1278</v>
      </c>
      <c r="I188" s="193">
        <v>1</v>
      </c>
    </row>
    <row r="189" spans="1:9" ht="18" customHeight="1">
      <c r="A189" s="191" t="s">
        <v>1543</v>
      </c>
      <c r="B189" s="192" t="s">
        <v>213</v>
      </c>
      <c r="C189" s="192" t="s">
        <v>213</v>
      </c>
      <c r="D189" s="192" t="s">
        <v>950</v>
      </c>
      <c r="E189" s="192" t="s">
        <v>951</v>
      </c>
      <c r="F189" s="191" t="s">
        <v>952</v>
      </c>
      <c r="G189" s="191" t="s">
        <v>953</v>
      </c>
      <c r="H189" s="192" t="s">
        <v>1267</v>
      </c>
      <c r="I189" s="193">
        <v>0.5</v>
      </c>
    </row>
    <row r="190" spans="1:9" ht="18" customHeight="1">
      <c r="A190" s="191" t="s">
        <v>1544</v>
      </c>
      <c r="B190" s="192" t="s">
        <v>214</v>
      </c>
      <c r="C190" s="192" t="s">
        <v>1271</v>
      </c>
      <c r="D190" s="192" t="s">
        <v>954</v>
      </c>
      <c r="E190" s="192" t="s">
        <v>955</v>
      </c>
      <c r="F190" s="191" t="s">
        <v>956</v>
      </c>
      <c r="G190" s="191" t="s">
        <v>338</v>
      </c>
      <c r="H190" s="192" t="s">
        <v>44</v>
      </c>
      <c r="I190" s="193">
        <v>1</v>
      </c>
    </row>
    <row r="191" spans="1:9" ht="18" customHeight="1">
      <c r="A191" s="191" t="s">
        <v>1545</v>
      </c>
      <c r="B191" s="192" t="s">
        <v>215</v>
      </c>
      <c r="C191" s="192" t="s">
        <v>1271</v>
      </c>
      <c r="D191" s="192" t="s">
        <v>957</v>
      </c>
      <c r="E191" s="192" t="s">
        <v>958</v>
      </c>
      <c r="F191" s="191" t="s">
        <v>959</v>
      </c>
      <c r="G191" s="191" t="s">
        <v>338</v>
      </c>
      <c r="H191" s="192" t="s">
        <v>44</v>
      </c>
      <c r="I191" s="193">
        <v>1</v>
      </c>
    </row>
    <row r="192" spans="1:9" ht="18" customHeight="1">
      <c r="A192" s="191" t="s">
        <v>1546</v>
      </c>
      <c r="B192" s="192" t="s">
        <v>216</v>
      </c>
      <c r="C192" s="192" t="s">
        <v>1271</v>
      </c>
      <c r="D192" s="192" t="s">
        <v>960</v>
      </c>
      <c r="E192" s="192" t="s">
        <v>961</v>
      </c>
      <c r="F192" s="191" t="s">
        <v>962</v>
      </c>
      <c r="G192" s="191" t="s">
        <v>338</v>
      </c>
      <c r="H192" s="192" t="s">
        <v>44</v>
      </c>
      <c r="I192" s="193">
        <v>1</v>
      </c>
    </row>
    <row r="193" spans="1:9" ht="18" customHeight="1">
      <c r="A193" s="191" t="s">
        <v>1547</v>
      </c>
      <c r="B193" s="192" t="s">
        <v>217</v>
      </c>
      <c r="C193" s="192" t="s">
        <v>1271</v>
      </c>
      <c r="D193" s="192" t="s">
        <v>963</v>
      </c>
      <c r="E193" s="192" t="s">
        <v>964</v>
      </c>
      <c r="F193" s="191" t="s">
        <v>965</v>
      </c>
      <c r="G193" s="191" t="s">
        <v>338</v>
      </c>
      <c r="H193" s="192" t="s">
        <v>44</v>
      </c>
      <c r="I193" s="193">
        <v>1</v>
      </c>
    </row>
    <row r="194" spans="1:9" ht="18" customHeight="1">
      <c r="A194" s="191" t="s">
        <v>1548</v>
      </c>
      <c r="B194" s="192" t="s">
        <v>218</v>
      </c>
      <c r="C194" s="192" t="s">
        <v>218</v>
      </c>
      <c r="D194" s="192" t="s">
        <v>966</v>
      </c>
      <c r="E194" s="192" t="s">
        <v>586</v>
      </c>
      <c r="F194" s="191" t="s">
        <v>967</v>
      </c>
      <c r="G194" s="191" t="s">
        <v>968</v>
      </c>
      <c r="H194" s="192" t="s">
        <v>1274</v>
      </c>
      <c r="I194" s="193">
        <v>0.5</v>
      </c>
    </row>
    <row r="195" spans="1:9" ht="18" customHeight="1">
      <c r="A195" s="191" t="s">
        <v>1549</v>
      </c>
      <c r="B195" s="192" t="s">
        <v>219</v>
      </c>
      <c r="C195" s="192" t="s">
        <v>1388</v>
      </c>
      <c r="D195" s="192" t="s">
        <v>969</v>
      </c>
      <c r="E195" s="192" t="s">
        <v>866</v>
      </c>
      <c r="F195" s="191" t="s">
        <v>867</v>
      </c>
      <c r="G195" s="191" t="s">
        <v>526</v>
      </c>
      <c r="H195" s="192" t="s">
        <v>1278</v>
      </c>
      <c r="I195" s="193">
        <v>1</v>
      </c>
    </row>
    <row r="196" spans="1:9" ht="18" customHeight="1">
      <c r="A196" s="191" t="s">
        <v>1550</v>
      </c>
      <c r="B196" s="192" t="s">
        <v>220</v>
      </c>
      <c r="C196" s="192" t="s">
        <v>1388</v>
      </c>
      <c r="D196" s="192" t="s">
        <v>970</v>
      </c>
      <c r="E196" s="192" t="s">
        <v>904</v>
      </c>
      <c r="F196" s="191" t="s">
        <v>905</v>
      </c>
      <c r="G196" s="191" t="s">
        <v>971</v>
      </c>
      <c r="H196" s="192" t="s">
        <v>1373</v>
      </c>
      <c r="I196" s="193">
        <v>1</v>
      </c>
    </row>
    <row r="197" spans="1:9" ht="18" customHeight="1">
      <c r="A197" s="191" t="s">
        <v>1551</v>
      </c>
      <c r="B197" s="192" t="s">
        <v>1552</v>
      </c>
      <c r="C197" s="192" t="s">
        <v>1553</v>
      </c>
      <c r="D197" s="192" t="s">
        <v>972</v>
      </c>
      <c r="E197" s="192" t="s">
        <v>973</v>
      </c>
      <c r="F197" s="191" t="s">
        <v>974</v>
      </c>
      <c r="G197" s="191" t="s">
        <v>374</v>
      </c>
      <c r="H197" s="192" t="s">
        <v>44</v>
      </c>
      <c r="I197" s="193">
        <v>1</v>
      </c>
    </row>
    <row r="198" spans="1:9" ht="18" customHeight="1">
      <c r="A198" s="191" t="s">
        <v>1554</v>
      </c>
      <c r="B198" s="192" t="s">
        <v>221</v>
      </c>
      <c r="C198" s="192" t="s">
        <v>221</v>
      </c>
      <c r="D198" s="192" t="s">
        <v>975</v>
      </c>
      <c r="E198" s="192" t="s">
        <v>463</v>
      </c>
      <c r="F198" s="191" t="s">
        <v>976</v>
      </c>
      <c r="G198" s="191" t="s">
        <v>977</v>
      </c>
      <c r="H198" s="192" t="s">
        <v>1274</v>
      </c>
      <c r="I198" s="193">
        <v>0.5</v>
      </c>
    </row>
    <row r="199" spans="1:9" ht="18" customHeight="1">
      <c r="A199" s="191" t="s">
        <v>1555</v>
      </c>
      <c r="B199" s="192" t="s">
        <v>222</v>
      </c>
      <c r="C199" s="192" t="s">
        <v>1556</v>
      </c>
      <c r="D199" s="192" t="s">
        <v>978</v>
      </c>
      <c r="E199" s="192" t="s">
        <v>979</v>
      </c>
      <c r="F199" s="191" t="s">
        <v>980</v>
      </c>
      <c r="G199" s="191" t="s">
        <v>981</v>
      </c>
      <c r="H199" s="192" t="s">
        <v>49</v>
      </c>
      <c r="I199" s="193">
        <v>0.75</v>
      </c>
    </row>
    <row r="200" spans="1:9" ht="18" customHeight="1">
      <c r="A200" s="191" t="s">
        <v>1557</v>
      </c>
      <c r="B200" s="192" t="s">
        <v>223</v>
      </c>
      <c r="C200" s="192" t="s">
        <v>223</v>
      </c>
      <c r="D200" s="192" t="s">
        <v>982</v>
      </c>
      <c r="E200" s="192" t="s">
        <v>983</v>
      </c>
      <c r="F200" s="191" t="s">
        <v>984</v>
      </c>
      <c r="G200" s="191" t="s">
        <v>985</v>
      </c>
      <c r="H200" s="192" t="s">
        <v>44</v>
      </c>
      <c r="I200" s="193">
        <v>1</v>
      </c>
    </row>
    <row r="201" spans="1:9" ht="18" customHeight="1">
      <c r="A201" s="191" t="s">
        <v>1558</v>
      </c>
      <c r="B201" s="192" t="s">
        <v>1559</v>
      </c>
      <c r="C201" s="192" t="s">
        <v>1560</v>
      </c>
      <c r="D201" s="192" t="s">
        <v>986</v>
      </c>
      <c r="E201" s="192" t="s">
        <v>477</v>
      </c>
      <c r="F201" s="191" t="s">
        <v>987</v>
      </c>
      <c r="G201" s="191" t="s">
        <v>988</v>
      </c>
      <c r="H201" s="192" t="s">
        <v>55</v>
      </c>
      <c r="I201" s="193">
        <v>0.2</v>
      </c>
    </row>
    <row r="202" spans="1:9" ht="18" customHeight="1">
      <c r="A202" s="191" t="s">
        <v>1561</v>
      </c>
      <c r="B202" s="192" t="s">
        <v>1562</v>
      </c>
      <c r="C202" s="192" t="s">
        <v>1563</v>
      </c>
      <c r="D202" s="192" t="s">
        <v>989</v>
      </c>
      <c r="E202" s="192" t="s">
        <v>990</v>
      </c>
      <c r="F202" s="191" t="s">
        <v>991</v>
      </c>
      <c r="G202" s="191" t="s">
        <v>992</v>
      </c>
      <c r="H202" s="192" t="s">
        <v>55</v>
      </c>
      <c r="I202" s="193">
        <v>0.2</v>
      </c>
    </row>
    <row r="203" spans="1:9" ht="18" customHeight="1">
      <c r="A203" s="191" t="s">
        <v>1564</v>
      </c>
      <c r="B203" s="192" t="s">
        <v>224</v>
      </c>
      <c r="C203" s="192" t="s">
        <v>1565</v>
      </c>
      <c r="D203" s="192" t="s">
        <v>993</v>
      </c>
      <c r="E203" s="192" t="s">
        <v>516</v>
      </c>
      <c r="F203" s="191" t="s">
        <v>994</v>
      </c>
      <c r="G203" s="191" t="s">
        <v>995</v>
      </c>
      <c r="H203" s="192" t="s">
        <v>55</v>
      </c>
      <c r="I203" s="193">
        <v>0.2</v>
      </c>
    </row>
    <row r="204" spans="1:9" ht="18" customHeight="1">
      <c r="A204" s="191" t="s">
        <v>1745</v>
      </c>
      <c r="B204" s="192" t="s">
        <v>1746</v>
      </c>
      <c r="C204" s="192" t="s">
        <v>1747</v>
      </c>
      <c r="D204" s="192" t="s">
        <v>1748</v>
      </c>
      <c r="E204" s="192" t="s">
        <v>1749</v>
      </c>
      <c r="F204" s="191" t="s">
        <v>1750</v>
      </c>
      <c r="G204" s="191" t="s">
        <v>1751</v>
      </c>
      <c r="H204" s="192" t="s">
        <v>55</v>
      </c>
      <c r="I204" s="193">
        <v>0.2</v>
      </c>
    </row>
    <row r="205" spans="1:9" ht="18" customHeight="1">
      <c r="A205" s="191" t="s">
        <v>1566</v>
      </c>
      <c r="B205" s="192" t="s">
        <v>1567</v>
      </c>
      <c r="C205" s="192" t="s">
        <v>1568</v>
      </c>
      <c r="D205" s="192" t="s">
        <v>996</v>
      </c>
      <c r="E205" s="192" t="s">
        <v>477</v>
      </c>
      <c r="F205" s="191" t="s">
        <v>997</v>
      </c>
      <c r="G205" s="191" t="s">
        <v>998</v>
      </c>
      <c r="H205" s="192" t="s">
        <v>55</v>
      </c>
      <c r="I205" s="193">
        <v>0.2</v>
      </c>
    </row>
    <row r="206" spans="1:9" ht="18" customHeight="1">
      <c r="A206" s="191" t="s">
        <v>1569</v>
      </c>
      <c r="B206" s="192" t="s">
        <v>225</v>
      </c>
      <c r="C206" s="192" t="s">
        <v>1570</v>
      </c>
      <c r="D206" s="192" t="s">
        <v>999</v>
      </c>
      <c r="E206" s="192" t="s">
        <v>793</v>
      </c>
      <c r="F206" s="191" t="s">
        <v>1000</v>
      </c>
      <c r="G206" s="191" t="s">
        <v>1001</v>
      </c>
      <c r="H206" s="192" t="s">
        <v>55</v>
      </c>
      <c r="I206" s="193">
        <v>0.2</v>
      </c>
    </row>
    <row r="207" spans="1:9" ht="18" customHeight="1">
      <c r="A207" s="191" t="s">
        <v>1571</v>
      </c>
      <c r="B207" s="192" t="s">
        <v>226</v>
      </c>
      <c r="C207" s="192" t="s">
        <v>1572</v>
      </c>
      <c r="D207" s="192" t="s">
        <v>1002</v>
      </c>
      <c r="E207" s="192" t="s">
        <v>528</v>
      </c>
      <c r="F207" s="191" t="s">
        <v>1003</v>
      </c>
      <c r="G207" s="191" t="s">
        <v>1004</v>
      </c>
      <c r="H207" s="192" t="s">
        <v>55</v>
      </c>
      <c r="I207" s="193">
        <v>0.2</v>
      </c>
    </row>
    <row r="208" spans="1:9" ht="18" customHeight="1">
      <c r="A208" s="191" t="s">
        <v>1573</v>
      </c>
      <c r="B208" s="192" t="s">
        <v>227</v>
      </c>
      <c r="C208" s="192" t="s">
        <v>1574</v>
      </c>
      <c r="D208" s="192" t="s">
        <v>1005</v>
      </c>
      <c r="E208" s="192" t="s">
        <v>441</v>
      </c>
      <c r="F208" s="191" t="s">
        <v>1006</v>
      </c>
      <c r="G208" s="191" t="s">
        <v>1007</v>
      </c>
      <c r="H208" s="192" t="s">
        <v>55</v>
      </c>
      <c r="I208" s="193">
        <v>0.2</v>
      </c>
    </row>
    <row r="209" spans="1:9" ht="18" customHeight="1">
      <c r="A209" s="191" t="s">
        <v>1575</v>
      </c>
      <c r="B209" s="192" t="s">
        <v>228</v>
      </c>
      <c r="C209" s="192" t="s">
        <v>1576</v>
      </c>
      <c r="D209" s="192" t="s">
        <v>1008</v>
      </c>
      <c r="E209" s="192" t="s">
        <v>691</v>
      </c>
      <c r="F209" s="191" t="s">
        <v>1009</v>
      </c>
      <c r="G209" s="191" t="s">
        <v>1010</v>
      </c>
      <c r="H209" s="192" t="s">
        <v>55</v>
      </c>
      <c r="I209" s="193">
        <v>0.2</v>
      </c>
    </row>
    <row r="210" spans="1:9" ht="18" customHeight="1">
      <c r="A210" s="191" t="s">
        <v>1577</v>
      </c>
      <c r="B210" s="192" t="s">
        <v>229</v>
      </c>
      <c r="C210" s="192" t="s">
        <v>1578</v>
      </c>
      <c r="D210" s="192" t="s">
        <v>1011</v>
      </c>
      <c r="E210" s="192" t="s">
        <v>360</v>
      </c>
      <c r="F210" s="191" t="s">
        <v>1012</v>
      </c>
      <c r="G210" s="191" t="s">
        <v>1013</v>
      </c>
      <c r="H210" s="192" t="s">
        <v>55</v>
      </c>
      <c r="I210" s="193">
        <v>0.2</v>
      </c>
    </row>
    <row r="211" spans="1:9" ht="18" customHeight="1">
      <c r="A211" s="191" t="s">
        <v>1579</v>
      </c>
      <c r="B211" s="192" t="s">
        <v>230</v>
      </c>
      <c r="C211" s="192" t="s">
        <v>1580</v>
      </c>
      <c r="D211" s="192" t="s">
        <v>1014</v>
      </c>
      <c r="E211" s="192" t="s">
        <v>360</v>
      </c>
      <c r="F211" s="191" t="s">
        <v>1015</v>
      </c>
      <c r="G211" s="191" t="s">
        <v>1016</v>
      </c>
      <c r="H211" s="192" t="s">
        <v>55</v>
      </c>
      <c r="I211" s="193">
        <v>0.2</v>
      </c>
    </row>
    <row r="212" spans="1:9" ht="18" customHeight="1">
      <c r="A212" s="191" t="s">
        <v>1581</v>
      </c>
      <c r="B212" s="192" t="s">
        <v>318</v>
      </c>
      <c r="C212" s="192" t="s">
        <v>318</v>
      </c>
      <c r="D212" s="192" t="s">
        <v>1017</v>
      </c>
      <c r="E212" s="192" t="s">
        <v>691</v>
      </c>
      <c r="F212" s="191" t="s">
        <v>1018</v>
      </c>
      <c r="G212" s="191" t="s">
        <v>1019</v>
      </c>
      <c r="H212" s="192" t="s">
        <v>1267</v>
      </c>
      <c r="I212" s="193">
        <v>0.5</v>
      </c>
    </row>
    <row r="213" spans="1:9" ht="18" customHeight="1">
      <c r="A213" s="191" t="s">
        <v>1582</v>
      </c>
      <c r="B213" s="192" t="s">
        <v>231</v>
      </c>
      <c r="C213" s="192" t="s">
        <v>1583</v>
      </c>
      <c r="D213" s="192" t="s">
        <v>1020</v>
      </c>
      <c r="E213" s="192" t="s">
        <v>1021</v>
      </c>
      <c r="F213" s="191" t="s">
        <v>1022</v>
      </c>
      <c r="G213" s="191" t="s">
        <v>1023</v>
      </c>
      <c r="H213" s="192" t="s">
        <v>49</v>
      </c>
      <c r="I213" s="193">
        <v>0.75</v>
      </c>
    </row>
    <row r="214" spans="1:9" ht="18" customHeight="1">
      <c r="A214" s="191" t="s">
        <v>1584</v>
      </c>
      <c r="B214" s="192" t="s">
        <v>232</v>
      </c>
      <c r="C214" s="192" t="s">
        <v>1585</v>
      </c>
      <c r="D214" s="192" t="s">
        <v>1024</v>
      </c>
      <c r="E214" s="192" t="s">
        <v>1025</v>
      </c>
      <c r="F214" s="191" t="s">
        <v>1026</v>
      </c>
      <c r="G214" s="191" t="s">
        <v>1027</v>
      </c>
      <c r="H214" s="192" t="s">
        <v>49</v>
      </c>
      <c r="I214" s="193">
        <v>0.75</v>
      </c>
    </row>
    <row r="215" spans="1:9" ht="18" customHeight="1">
      <c r="A215" s="191" t="s">
        <v>1586</v>
      </c>
      <c r="B215" s="192" t="s">
        <v>233</v>
      </c>
      <c r="C215" s="192" t="s">
        <v>1587</v>
      </c>
      <c r="D215" s="192" t="s">
        <v>1028</v>
      </c>
      <c r="E215" s="192" t="s">
        <v>539</v>
      </c>
      <c r="F215" s="191" t="s">
        <v>540</v>
      </c>
      <c r="G215" s="191" t="s">
        <v>1029</v>
      </c>
      <c r="H215" s="192" t="s">
        <v>49</v>
      </c>
      <c r="I215" s="193">
        <v>0.75</v>
      </c>
    </row>
    <row r="216" spans="1:9" ht="18" customHeight="1">
      <c r="A216" s="191" t="s">
        <v>1588</v>
      </c>
      <c r="B216" s="192" t="s">
        <v>234</v>
      </c>
      <c r="C216" s="192" t="s">
        <v>1539</v>
      </c>
      <c r="D216" s="192" t="s">
        <v>1030</v>
      </c>
      <c r="E216" s="192" t="s">
        <v>1031</v>
      </c>
      <c r="F216" s="191" t="s">
        <v>1032</v>
      </c>
      <c r="G216" s="191" t="s">
        <v>1033</v>
      </c>
      <c r="H216" s="192" t="s">
        <v>1278</v>
      </c>
      <c r="I216" s="193">
        <v>1</v>
      </c>
    </row>
    <row r="217" spans="1:9" ht="18" customHeight="1">
      <c r="A217" s="191" t="s">
        <v>1589</v>
      </c>
      <c r="B217" s="192" t="s">
        <v>235</v>
      </c>
      <c r="C217" s="192" t="s">
        <v>1590</v>
      </c>
      <c r="D217" s="192" t="s">
        <v>1034</v>
      </c>
      <c r="E217" s="192" t="s">
        <v>1035</v>
      </c>
      <c r="F217" s="191" t="s">
        <v>1036</v>
      </c>
      <c r="G217" s="191" t="s">
        <v>1037</v>
      </c>
      <c r="H217" s="192" t="s">
        <v>44</v>
      </c>
      <c r="I217" s="193">
        <v>1</v>
      </c>
    </row>
    <row r="218" spans="1:9" ht="18" customHeight="1">
      <c r="A218" s="191" t="s">
        <v>1591</v>
      </c>
      <c r="B218" s="192" t="s">
        <v>236</v>
      </c>
      <c r="C218" s="192" t="s">
        <v>236</v>
      </c>
      <c r="D218" s="192" t="s">
        <v>1038</v>
      </c>
      <c r="E218" s="192" t="s">
        <v>918</v>
      </c>
      <c r="F218" s="191" t="s">
        <v>1039</v>
      </c>
      <c r="G218" s="191" t="s">
        <v>1040</v>
      </c>
      <c r="H218" s="192" t="s">
        <v>51</v>
      </c>
      <c r="I218" s="193">
        <v>1</v>
      </c>
    </row>
    <row r="219" spans="1:9" ht="18" customHeight="1">
      <c r="A219" s="191" t="s">
        <v>1592</v>
      </c>
      <c r="B219" s="192" t="s">
        <v>237</v>
      </c>
      <c r="C219" s="192" t="s">
        <v>237</v>
      </c>
      <c r="D219" s="192" t="s">
        <v>1041</v>
      </c>
      <c r="E219" s="192" t="s">
        <v>402</v>
      </c>
      <c r="F219" s="191" t="s">
        <v>845</v>
      </c>
      <c r="G219" s="191" t="s">
        <v>1042</v>
      </c>
      <c r="H219" s="192" t="s">
        <v>55</v>
      </c>
      <c r="I219" s="193">
        <v>0.2</v>
      </c>
    </row>
    <row r="220" spans="1:9" ht="18" customHeight="1">
      <c r="A220" s="191" t="s">
        <v>1593</v>
      </c>
      <c r="B220" s="192" t="s">
        <v>319</v>
      </c>
      <c r="C220" s="192" t="s">
        <v>1594</v>
      </c>
      <c r="D220" s="192" t="s">
        <v>1043</v>
      </c>
      <c r="E220" s="192" t="s">
        <v>1044</v>
      </c>
      <c r="F220" s="191" t="s">
        <v>1045</v>
      </c>
      <c r="G220" s="191" t="s">
        <v>449</v>
      </c>
      <c r="H220" s="192" t="s">
        <v>44</v>
      </c>
      <c r="I220" s="193">
        <v>1</v>
      </c>
    </row>
    <row r="221" spans="1:9" ht="18" customHeight="1">
      <c r="A221" s="191" t="s">
        <v>1595</v>
      </c>
      <c r="B221" s="192" t="s">
        <v>238</v>
      </c>
      <c r="C221" s="192" t="s">
        <v>238</v>
      </c>
      <c r="D221" s="192" t="s">
        <v>1046</v>
      </c>
      <c r="E221" s="192" t="s">
        <v>463</v>
      </c>
      <c r="F221" s="191" t="s">
        <v>1047</v>
      </c>
      <c r="G221" s="191" t="s">
        <v>1048</v>
      </c>
      <c r="H221" s="192" t="s">
        <v>1274</v>
      </c>
      <c r="I221" s="193">
        <v>0.5</v>
      </c>
    </row>
    <row r="222" spans="1:9" ht="18" customHeight="1">
      <c r="A222" s="191" t="s">
        <v>1596</v>
      </c>
      <c r="B222" s="192" t="s">
        <v>239</v>
      </c>
      <c r="C222" s="192" t="s">
        <v>239</v>
      </c>
      <c r="D222" s="192" t="s">
        <v>1049</v>
      </c>
      <c r="E222" s="192" t="s">
        <v>632</v>
      </c>
      <c r="F222" s="191" t="s">
        <v>1050</v>
      </c>
      <c r="G222" s="191" t="s">
        <v>1051</v>
      </c>
      <c r="H222" s="192" t="s">
        <v>1267</v>
      </c>
      <c r="I222" s="193">
        <v>0.5</v>
      </c>
    </row>
    <row r="223" spans="1:9" ht="18" customHeight="1">
      <c r="A223" s="191" t="s">
        <v>1597</v>
      </c>
      <c r="B223" s="192" t="s">
        <v>240</v>
      </c>
      <c r="C223" s="192" t="s">
        <v>1598</v>
      </c>
      <c r="D223" s="192" t="s">
        <v>1052</v>
      </c>
      <c r="E223" s="192" t="s">
        <v>360</v>
      </c>
      <c r="F223" s="191" t="s">
        <v>1053</v>
      </c>
      <c r="G223" s="191" t="s">
        <v>1054</v>
      </c>
      <c r="H223" s="192" t="s">
        <v>1267</v>
      </c>
      <c r="I223" s="193">
        <v>0.5</v>
      </c>
    </row>
    <row r="224" spans="1:9" ht="18" customHeight="1">
      <c r="A224" s="191" t="s">
        <v>1599</v>
      </c>
      <c r="B224" s="192" t="s">
        <v>241</v>
      </c>
      <c r="C224" s="192" t="s">
        <v>1600</v>
      </c>
      <c r="D224" s="192" t="s">
        <v>1055</v>
      </c>
      <c r="E224" s="192" t="s">
        <v>1056</v>
      </c>
      <c r="F224" s="191" t="s">
        <v>1057</v>
      </c>
      <c r="G224" s="191" t="s">
        <v>1058</v>
      </c>
      <c r="H224" s="192" t="s">
        <v>1267</v>
      </c>
      <c r="I224" s="193">
        <v>0.5</v>
      </c>
    </row>
    <row r="225" spans="1:9" ht="18" customHeight="1">
      <c r="A225" s="191" t="s">
        <v>1601</v>
      </c>
      <c r="B225" s="192" t="s">
        <v>242</v>
      </c>
      <c r="C225" s="192" t="s">
        <v>242</v>
      </c>
      <c r="D225" s="192" t="s">
        <v>1059</v>
      </c>
      <c r="E225" s="192" t="s">
        <v>463</v>
      </c>
      <c r="F225" s="191" t="s">
        <v>1060</v>
      </c>
      <c r="G225" s="191" t="s">
        <v>1061</v>
      </c>
      <c r="H225" s="192" t="s">
        <v>1267</v>
      </c>
      <c r="I225" s="193">
        <v>0.5</v>
      </c>
    </row>
    <row r="226" spans="1:9" ht="18" customHeight="1">
      <c r="A226" s="191" t="s">
        <v>1602</v>
      </c>
      <c r="B226" s="192" t="s">
        <v>243</v>
      </c>
      <c r="C226" s="192" t="s">
        <v>1302</v>
      </c>
      <c r="D226" s="192" t="s">
        <v>1062</v>
      </c>
      <c r="E226" s="192" t="s">
        <v>1063</v>
      </c>
      <c r="F226" s="191" t="s">
        <v>1064</v>
      </c>
      <c r="G226" s="191" t="s">
        <v>1065</v>
      </c>
      <c r="H226" s="192" t="s">
        <v>1278</v>
      </c>
      <c r="I226" s="193">
        <v>1</v>
      </c>
    </row>
    <row r="227" spans="1:9" ht="18" customHeight="1">
      <c r="A227" s="191" t="s">
        <v>1603</v>
      </c>
      <c r="B227" s="192" t="s">
        <v>244</v>
      </c>
      <c r="C227" s="192" t="s">
        <v>244</v>
      </c>
      <c r="D227" s="192" t="s">
        <v>1066</v>
      </c>
      <c r="E227" s="192" t="s">
        <v>636</v>
      </c>
      <c r="F227" s="191" t="s">
        <v>1067</v>
      </c>
      <c r="G227" s="191" t="s">
        <v>1068</v>
      </c>
      <c r="H227" s="192" t="s">
        <v>49</v>
      </c>
      <c r="I227" s="193">
        <v>0.75</v>
      </c>
    </row>
    <row r="228" spans="1:9" ht="18" customHeight="1">
      <c r="A228" s="191" t="s">
        <v>1604</v>
      </c>
      <c r="B228" s="192" t="s">
        <v>245</v>
      </c>
      <c r="C228" s="192" t="s">
        <v>245</v>
      </c>
      <c r="D228" s="192" t="s">
        <v>1069</v>
      </c>
      <c r="E228" s="192" t="s">
        <v>340</v>
      </c>
      <c r="F228" s="191" t="s">
        <v>1070</v>
      </c>
      <c r="G228" s="191" t="s">
        <v>1071</v>
      </c>
      <c r="H228" s="192" t="s">
        <v>1274</v>
      </c>
      <c r="I228" s="193">
        <v>0.5</v>
      </c>
    </row>
    <row r="229" spans="1:9" ht="18" customHeight="1">
      <c r="A229" s="191" t="s">
        <v>1605</v>
      </c>
      <c r="B229" s="192" t="s">
        <v>1606</v>
      </c>
      <c r="C229" s="192" t="s">
        <v>1607</v>
      </c>
      <c r="D229" s="192" t="s">
        <v>1072</v>
      </c>
      <c r="E229" s="192" t="s">
        <v>766</v>
      </c>
      <c r="F229" s="191" t="s">
        <v>1073</v>
      </c>
      <c r="G229" s="191" t="s">
        <v>1074</v>
      </c>
      <c r="H229" s="192" t="s">
        <v>1281</v>
      </c>
      <c r="I229" s="193">
        <v>1</v>
      </c>
    </row>
    <row r="230" spans="1:9" ht="18" customHeight="1">
      <c r="A230" s="191" t="s">
        <v>1608</v>
      </c>
      <c r="B230" s="192" t="s">
        <v>246</v>
      </c>
      <c r="C230" s="192" t="s">
        <v>1609</v>
      </c>
      <c r="D230" s="192" t="s">
        <v>1075</v>
      </c>
      <c r="E230" s="192" t="s">
        <v>766</v>
      </c>
      <c r="F230" s="191" t="s">
        <v>1076</v>
      </c>
      <c r="G230" s="191" t="s">
        <v>1077</v>
      </c>
      <c r="H230" s="192" t="s">
        <v>49</v>
      </c>
      <c r="I230" s="193">
        <v>0.75</v>
      </c>
    </row>
    <row r="231" spans="1:9" ht="18" customHeight="1">
      <c r="A231" s="191" t="s">
        <v>1610</v>
      </c>
      <c r="B231" s="192" t="s">
        <v>247</v>
      </c>
      <c r="C231" s="192" t="s">
        <v>1611</v>
      </c>
      <c r="D231" s="192" t="s">
        <v>1078</v>
      </c>
      <c r="E231" s="192" t="s">
        <v>737</v>
      </c>
      <c r="F231" s="191" t="s">
        <v>1079</v>
      </c>
      <c r="G231" s="191" t="s">
        <v>1080</v>
      </c>
      <c r="H231" s="192" t="s">
        <v>51</v>
      </c>
      <c r="I231" s="193">
        <v>1</v>
      </c>
    </row>
    <row r="232" spans="1:9" ht="18" customHeight="1">
      <c r="A232" s="191" t="s">
        <v>1612</v>
      </c>
      <c r="B232" s="192" t="s">
        <v>1613</v>
      </c>
      <c r="C232" s="192" t="s">
        <v>1553</v>
      </c>
      <c r="D232" s="192" t="s">
        <v>1081</v>
      </c>
      <c r="E232" s="192" t="s">
        <v>1082</v>
      </c>
      <c r="F232" s="191" t="s">
        <v>1083</v>
      </c>
      <c r="G232" s="191" t="s">
        <v>374</v>
      </c>
      <c r="H232" s="192" t="s">
        <v>44</v>
      </c>
      <c r="I232" s="193">
        <v>1</v>
      </c>
    </row>
    <row r="233" spans="1:9" ht="18" customHeight="1">
      <c r="A233" s="191" t="s">
        <v>1723</v>
      </c>
      <c r="B233" s="192" t="s">
        <v>1724</v>
      </c>
      <c r="C233" s="192" t="s">
        <v>1725</v>
      </c>
      <c r="D233" s="192" t="s">
        <v>1726</v>
      </c>
      <c r="E233" s="192" t="s">
        <v>1727</v>
      </c>
      <c r="F233" s="191" t="s">
        <v>1728</v>
      </c>
      <c r="G233" s="191" t="s">
        <v>1729</v>
      </c>
      <c r="H233" s="192" t="s">
        <v>44</v>
      </c>
      <c r="I233" s="193">
        <v>1</v>
      </c>
    </row>
    <row r="234" spans="1:9" ht="18" customHeight="1">
      <c r="A234" s="191" t="s">
        <v>1615</v>
      </c>
      <c r="B234" s="192" t="s">
        <v>248</v>
      </c>
      <c r="C234" s="192" t="s">
        <v>1616</v>
      </c>
      <c r="D234" s="192" t="s">
        <v>1088</v>
      </c>
      <c r="E234" s="192" t="s">
        <v>586</v>
      </c>
      <c r="F234" s="191" t="s">
        <v>1089</v>
      </c>
      <c r="G234" s="191" t="s">
        <v>1090</v>
      </c>
      <c r="H234" s="192" t="s">
        <v>51</v>
      </c>
      <c r="I234" s="193">
        <v>1</v>
      </c>
    </row>
    <row r="235" spans="1:9" ht="18" customHeight="1">
      <c r="A235" s="191" t="s">
        <v>1617</v>
      </c>
      <c r="B235" s="192" t="s">
        <v>249</v>
      </c>
      <c r="C235" s="192" t="s">
        <v>1618</v>
      </c>
      <c r="D235" s="192" t="s">
        <v>1091</v>
      </c>
      <c r="E235" s="192" t="s">
        <v>417</v>
      </c>
      <c r="F235" s="191" t="s">
        <v>418</v>
      </c>
      <c r="G235" s="191" t="s">
        <v>1092</v>
      </c>
      <c r="H235" s="192" t="s">
        <v>51</v>
      </c>
      <c r="I235" s="193">
        <v>1</v>
      </c>
    </row>
    <row r="236" spans="1:9" ht="18" customHeight="1">
      <c r="A236" s="191" t="s">
        <v>1619</v>
      </c>
      <c r="B236" s="192" t="s">
        <v>250</v>
      </c>
      <c r="C236" s="192" t="s">
        <v>1620</v>
      </c>
      <c r="D236" s="192" t="s">
        <v>1093</v>
      </c>
      <c r="E236" s="192" t="s">
        <v>1094</v>
      </c>
      <c r="F236" s="191" t="s">
        <v>1095</v>
      </c>
      <c r="G236" s="191" t="s">
        <v>1096</v>
      </c>
      <c r="H236" s="192" t="s">
        <v>49</v>
      </c>
      <c r="I236" s="193">
        <v>0.75</v>
      </c>
    </row>
    <row r="237" spans="1:9" ht="18" customHeight="1">
      <c r="A237" s="191" t="s">
        <v>1621</v>
      </c>
      <c r="B237" s="192" t="s">
        <v>251</v>
      </c>
      <c r="C237" s="192" t="s">
        <v>1616</v>
      </c>
      <c r="D237" s="192" t="s">
        <v>1097</v>
      </c>
      <c r="E237" s="192" t="s">
        <v>632</v>
      </c>
      <c r="F237" s="191" t="s">
        <v>1098</v>
      </c>
      <c r="G237" s="191" t="s">
        <v>1099</v>
      </c>
      <c r="H237" s="192" t="s">
        <v>51</v>
      </c>
      <c r="I237" s="193">
        <v>1</v>
      </c>
    </row>
    <row r="238" spans="1:9" ht="18" customHeight="1">
      <c r="A238" s="191" t="s">
        <v>1622</v>
      </c>
      <c r="B238" s="192" t="s">
        <v>252</v>
      </c>
      <c r="C238" s="192" t="s">
        <v>1623</v>
      </c>
      <c r="D238" s="192" t="s">
        <v>1100</v>
      </c>
      <c r="E238" s="192" t="s">
        <v>391</v>
      </c>
      <c r="F238" s="191" t="s">
        <v>392</v>
      </c>
      <c r="G238" s="191" t="s">
        <v>1101</v>
      </c>
      <c r="H238" s="192" t="s">
        <v>49</v>
      </c>
      <c r="I238" s="193">
        <v>0.75</v>
      </c>
    </row>
    <row r="239" spans="1:9" ht="18" customHeight="1">
      <c r="A239" s="191" t="s">
        <v>1624</v>
      </c>
      <c r="B239" s="192" t="s">
        <v>253</v>
      </c>
      <c r="C239" s="192" t="s">
        <v>1625</v>
      </c>
      <c r="D239" s="192" t="s">
        <v>1102</v>
      </c>
      <c r="E239" s="192" t="s">
        <v>340</v>
      </c>
      <c r="F239" s="191" t="s">
        <v>604</v>
      </c>
      <c r="G239" s="191" t="s">
        <v>1103</v>
      </c>
      <c r="H239" s="192" t="s">
        <v>49</v>
      </c>
      <c r="I239" s="193">
        <v>0.75</v>
      </c>
    </row>
    <row r="240" spans="1:9" ht="18" customHeight="1">
      <c r="A240" s="191" t="s">
        <v>1626</v>
      </c>
      <c r="B240" s="192" t="s">
        <v>320</v>
      </c>
      <c r="C240" s="192" t="s">
        <v>320</v>
      </c>
      <c r="D240" s="192" t="s">
        <v>1104</v>
      </c>
      <c r="E240" s="192" t="s">
        <v>539</v>
      </c>
      <c r="F240" s="191" t="s">
        <v>540</v>
      </c>
      <c r="G240" s="191" t="s">
        <v>1105</v>
      </c>
      <c r="H240" s="192" t="s">
        <v>44</v>
      </c>
      <c r="I240" s="193">
        <v>1</v>
      </c>
    </row>
    <row r="241" spans="1:9" ht="18" customHeight="1">
      <c r="A241" s="191" t="s">
        <v>1627</v>
      </c>
      <c r="B241" s="192" t="s">
        <v>254</v>
      </c>
      <c r="C241" s="192" t="s">
        <v>254</v>
      </c>
      <c r="D241" s="192" t="s">
        <v>1106</v>
      </c>
      <c r="E241" s="192" t="s">
        <v>360</v>
      </c>
      <c r="F241" s="191" t="s">
        <v>1107</v>
      </c>
      <c r="G241" s="191" t="s">
        <v>1108</v>
      </c>
      <c r="H241" s="192" t="s">
        <v>1267</v>
      </c>
      <c r="I241" s="193">
        <v>0.5</v>
      </c>
    </row>
    <row r="242" spans="1:9" ht="18" customHeight="1">
      <c r="A242" s="191" t="s">
        <v>1628</v>
      </c>
      <c r="B242" s="192" t="s">
        <v>255</v>
      </c>
      <c r="C242" s="192" t="s">
        <v>1629</v>
      </c>
      <c r="D242" s="192" t="s">
        <v>1109</v>
      </c>
      <c r="E242" s="192" t="s">
        <v>1110</v>
      </c>
      <c r="F242" s="191" t="s">
        <v>1111</v>
      </c>
      <c r="G242" s="191" t="s">
        <v>1112</v>
      </c>
      <c r="H242" s="192" t="s">
        <v>1278</v>
      </c>
      <c r="I242" s="193">
        <v>1</v>
      </c>
    </row>
    <row r="243" spans="1:9" ht="18" customHeight="1">
      <c r="A243" s="191" t="s">
        <v>1630</v>
      </c>
      <c r="B243" s="192" t="s">
        <v>256</v>
      </c>
      <c r="C243" s="192" t="s">
        <v>256</v>
      </c>
      <c r="D243" s="192" t="s">
        <v>1114</v>
      </c>
      <c r="E243" s="192" t="s">
        <v>481</v>
      </c>
      <c r="F243" s="191" t="s">
        <v>1115</v>
      </c>
      <c r="G243" s="191" t="s">
        <v>1116</v>
      </c>
      <c r="H243" s="192" t="s">
        <v>1267</v>
      </c>
      <c r="I243" s="193">
        <v>0.5</v>
      </c>
    </row>
    <row r="244" spans="1:9" ht="18" customHeight="1">
      <c r="A244" s="191" t="s">
        <v>1631</v>
      </c>
      <c r="B244" s="192" t="s">
        <v>257</v>
      </c>
      <c r="C244" s="192" t="s">
        <v>1388</v>
      </c>
      <c r="D244" s="192" t="s">
        <v>1117</v>
      </c>
      <c r="E244" s="192" t="s">
        <v>360</v>
      </c>
      <c r="F244" s="191" t="s">
        <v>1118</v>
      </c>
      <c r="G244" s="191" t="s">
        <v>526</v>
      </c>
      <c r="H244" s="192" t="s">
        <v>44</v>
      </c>
      <c r="I244" s="193">
        <v>1</v>
      </c>
    </row>
    <row r="245" spans="1:9" ht="18" customHeight="1">
      <c r="A245" s="191" t="s">
        <v>1632</v>
      </c>
      <c r="B245" s="192" t="s">
        <v>258</v>
      </c>
      <c r="C245" s="192" t="s">
        <v>258</v>
      </c>
      <c r="D245" s="192" t="s">
        <v>1119</v>
      </c>
      <c r="E245" s="192" t="s">
        <v>593</v>
      </c>
      <c r="F245" s="191" t="s">
        <v>1120</v>
      </c>
      <c r="G245" s="191" t="s">
        <v>1121</v>
      </c>
      <c r="H245" s="192" t="s">
        <v>1267</v>
      </c>
      <c r="I245" s="193">
        <v>0.5</v>
      </c>
    </row>
    <row r="246" spans="1:9" ht="18" customHeight="1">
      <c r="A246" s="191" t="s">
        <v>1633</v>
      </c>
      <c r="B246" s="192" t="s">
        <v>259</v>
      </c>
      <c r="C246" s="192" t="s">
        <v>259</v>
      </c>
      <c r="D246" s="192" t="s">
        <v>1122</v>
      </c>
      <c r="E246" s="192" t="s">
        <v>586</v>
      </c>
      <c r="F246" s="191" t="s">
        <v>967</v>
      </c>
      <c r="G246" s="191" t="s">
        <v>1123</v>
      </c>
      <c r="H246" s="192" t="s">
        <v>1274</v>
      </c>
      <c r="I246" s="193">
        <v>0.5</v>
      </c>
    </row>
    <row r="247" spans="1:9" ht="18" customHeight="1">
      <c r="A247" s="191" t="s">
        <v>1634</v>
      </c>
      <c r="B247" s="192" t="s">
        <v>260</v>
      </c>
      <c r="C247" s="192" t="s">
        <v>1635</v>
      </c>
      <c r="D247" s="192" t="s">
        <v>1124</v>
      </c>
      <c r="E247" s="192" t="s">
        <v>860</v>
      </c>
      <c r="F247" s="191" t="s">
        <v>861</v>
      </c>
      <c r="G247" s="191" t="s">
        <v>719</v>
      </c>
      <c r="H247" s="192" t="s">
        <v>1278</v>
      </c>
      <c r="I247" s="193">
        <v>1</v>
      </c>
    </row>
    <row r="248" spans="1:9" ht="18" customHeight="1">
      <c r="A248" s="191" t="s">
        <v>1636</v>
      </c>
      <c r="B248" s="192" t="s">
        <v>261</v>
      </c>
      <c r="C248" s="192" t="s">
        <v>261</v>
      </c>
      <c r="D248" s="192" t="s">
        <v>1125</v>
      </c>
      <c r="E248" s="192" t="s">
        <v>516</v>
      </c>
      <c r="F248" s="191" t="s">
        <v>1126</v>
      </c>
      <c r="G248" s="191" t="s">
        <v>1127</v>
      </c>
      <c r="H248" s="192" t="s">
        <v>1274</v>
      </c>
      <c r="I248" s="193">
        <v>0.5</v>
      </c>
    </row>
    <row r="249" spans="1:9" ht="18" customHeight="1">
      <c r="A249" s="191" t="s">
        <v>1637</v>
      </c>
      <c r="B249" s="192" t="s">
        <v>262</v>
      </c>
      <c r="C249" s="192" t="s">
        <v>1638</v>
      </c>
      <c r="D249" s="192" t="s">
        <v>1128</v>
      </c>
      <c r="E249" s="192" t="s">
        <v>897</v>
      </c>
      <c r="F249" s="191" t="s">
        <v>1129</v>
      </c>
      <c r="G249" s="191" t="s">
        <v>1130</v>
      </c>
      <c r="H249" s="192" t="s">
        <v>44</v>
      </c>
      <c r="I249" s="193">
        <v>1</v>
      </c>
    </row>
    <row r="250" spans="1:9" ht="18" customHeight="1">
      <c r="A250" s="191" t="s">
        <v>1639</v>
      </c>
      <c r="B250" s="192" t="s">
        <v>263</v>
      </c>
      <c r="C250" s="192" t="s">
        <v>263</v>
      </c>
      <c r="D250" s="192" t="s">
        <v>1131</v>
      </c>
      <c r="E250" s="192" t="s">
        <v>1132</v>
      </c>
      <c r="F250" s="191" t="s">
        <v>1133</v>
      </c>
      <c r="G250" s="191" t="s">
        <v>1134</v>
      </c>
      <c r="H250" s="192" t="s">
        <v>44</v>
      </c>
      <c r="I250" s="193">
        <v>1</v>
      </c>
    </row>
    <row r="251" spans="1:9" ht="18" customHeight="1">
      <c r="A251" s="191" t="s">
        <v>1640</v>
      </c>
      <c r="B251" s="192" t="s">
        <v>264</v>
      </c>
      <c r="C251" s="192" t="s">
        <v>1641</v>
      </c>
      <c r="D251" s="192" t="s">
        <v>1135</v>
      </c>
      <c r="E251" s="192" t="s">
        <v>1136</v>
      </c>
      <c r="F251" s="191" t="s">
        <v>1137</v>
      </c>
      <c r="G251" s="191" t="s">
        <v>1138</v>
      </c>
      <c r="H251" s="192" t="s">
        <v>1267</v>
      </c>
      <c r="I251" s="193">
        <v>0.5</v>
      </c>
    </row>
    <row r="252" spans="1:9" ht="18" customHeight="1">
      <c r="A252" s="191" t="s">
        <v>1642</v>
      </c>
      <c r="B252" s="192" t="s">
        <v>265</v>
      </c>
      <c r="C252" s="192" t="s">
        <v>265</v>
      </c>
      <c r="D252" s="192" t="s">
        <v>1139</v>
      </c>
      <c r="E252" s="192" t="s">
        <v>1140</v>
      </c>
      <c r="F252" s="191" t="s">
        <v>1141</v>
      </c>
      <c r="G252" s="191" t="s">
        <v>1142</v>
      </c>
      <c r="H252" s="192" t="s">
        <v>1267</v>
      </c>
      <c r="I252" s="193">
        <v>0.5</v>
      </c>
    </row>
    <row r="253" spans="1:9" ht="18" customHeight="1">
      <c r="A253" s="191" t="s">
        <v>1643</v>
      </c>
      <c r="B253" s="192" t="s">
        <v>266</v>
      </c>
      <c r="C253" s="192" t="s">
        <v>266</v>
      </c>
      <c r="D253" s="192" t="s">
        <v>1143</v>
      </c>
      <c r="E253" s="192" t="s">
        <v>951</v>
      </c>
      <c r="F253" s="191" t="s">
        <v>952</v>
      </c>
      <c r="G253" s="191" t="s">
        <v>1144</v>
      </c>
      <c r="H253" s="192" t="s">
        <v>1267</v>
      </c>
      <c r="I253" s="193">
        <v>0.5</v>
      </c>
    </row>
    <row r="254" spans="1:9" ht="18" customHeight="1">
      <c r="A254" s="191" t="s">
        <v>1644</v>
      </c>
      <c r="B254" s="192" t="s">
        <v>267</v>
      </c>
      <c r="C254" s="192" t="s">
        <v>1432</v>
      </c>
      <c r="D254" s="192" t="s">
        <v>1145</v>
      </c>
      <c r="E254" s="192" t="s">
        <v>445</v>
      </c>
      <c r="F254" s="191" t="s">
        <v>1146</v>
      </c>
      <c r="G254" s="191" t="s">
        <v>719</v>
      </c>
      <c r="H254" s="192" t="s">
        <v>1278</v>
      </c>
      <c r="I254" s="193">
        <v>1</v>
      </c>
    </row>
    <row r="255" spans="1:9" ht="18" customHeight="1">
      <c r="A255" s="191" t="s">
        <v>1645</v>
      </c>
      <c r="B255" s="192" t="s">
        <v>268</v>
      </c>
      <c r="C255" s="192" t="s">
        <v>1271</v>
      </c>
      <c r="D255" s="192" t="s">
        <v>1147</v>
      </c>
      <c r="E255" s="192" t="s">
        <v>543</v>
      </c>
      <c r="F255" s="191" t="s">
        <v>544</v>
      </c>
      <c r="G255" s="191" t="s">
        <v>338</v>
      </c>
      <c r="H255" s="192" t="s">
        <v>44</v>
      </c>
      <c r="I255" s="193">
        <v>1</v>
      </c>
    </row>
    <row r="256" spans="1:9" ht="18" customHeight="1">
      <c r="A256" s="191" t="s">
        <v>1646</v>
      </c>
      <c r="B256" s="192" t="s">
        <v>269</v>
      </c>
      <c r="C256" s="192" t="s">
        <v>1365</v>
      </c>
      <c r="D256" s="192" t="s">
        <v>1148</v>
      </c>
      <c r="E256" s="192" t="s">
        <v>1149</v>
      </c>
      <c r="F256" s="191" t="s">
        <v>1150</v>
      </c>
      <c r="G256" s="191" t="s">
        <v>1151</v>
      </c>
      <c r="H256" s="192" t="s">
        <v>44</v>
      </c>
      <c r="I256" s="193">
        <v>1</v>
      </c>
    </row>
    <row r="257" spans="1:9" ht="18" customHeight="1">
      <c r="A257" s="191" t="s">
        <v>1647</v>
      </c>
      <c r="B257" s="192" t="s">
        <v>270</v>
      </c>
      <c r="C257" s="192" t="s">
        <v>1648</v>
      </c>
      <c r="D257" s="192" t="s">
        <v>1152</v>
      </c>
      <c r="E257" s="192" t="s">
        <v>516</v>
      </c>
      <c r="F257" s="191" t="s">
        <v>1153</v>
      </c>
      <c r="G257" s="191" t="s">
        <v>1154</v>
      </c>
      <c r="H257" s="192" t="s">
        <v>1267</v>
      </c>
      <c r="I257" s="193">
        <v>0.5</v>
      </c>
    </row>
    <row r="258" spans="1:9" ht="18" customHeight="1">
      <c r="A258" s="191" t="s">
        <v>1649</v>
      </c>
      <c r="B258" s="192" t="s">
        <v>271</v>
      </c>
      <c r="C258" s="192" t="s">
        <v>1650</v>
      </c>
      <c r="D258" s="192" t="s">
        <v>1155</v>
      </c>
      <c r="E258" s="192" t="s">
        <v>448</v>
      </c>
      <c r="F258" s="191" t="s">
        <v>1156</v>
      </c>
      <c r="G258" s="191" t="s">
        <v>1157</v>
      </c>
      <c r="H258" s="192" t="s">
        <v>44</v>
      </c>
      <c r="I258" s="193">
        <v>1</v>
      </c>
    </row>
    <row r="259" spans="1:9" ht="18" customHeight="1">
      <c r="A259" s="191" t="s">
        <v>1651</v>
      </c>
      <c r="B259" s="192" t="s">
        <v>272</v>
      </c>
      <c r="C259" s="192" t="s">
        <v>272</v>
      </c>
      <c r="D259" s="192" t="s">
        <v>1158</v>
      </c>
      <c r="E259" s="192" t="s">
        <v>340</v>
      </c>
      <c r="F259" s="191" t="s">
        <v>341</v>
      </c>
      <c r="G259" s="191" t="s">
        <v>1159</v>
      </c>
      <c r="H259" s="192" t="s">
        <v>49</v>
      </c>
      <c r="I259" s="193">
        <v>0.75</v>
      </c>
    </row>
    <row r="260" spans="1:9" ht="18" customHeight="1">
      <c r="A260" s="191" t="s">
        <v>1652</v>
      </c>
      <c r="B260" s="192" t="s">
        <v>273</v>
      </c>
      <c r="C260" s="192" t="s">
        <v>1653</v>
      </c>
      <c r="D260" s="192" t="s">
        <v>1160</v>
      </c>
      <c r="E260" s="192" t="s">
        <v>387</v>
      </c>
      <c r="F260" s="191" t="s">
        <v>1161</v>
      </c>
      <c r="G260" s="191" t="s">
        <v>1162</v>
      </c>
      <c r="H260" s="192" t="s">
        <v>1267</v>
      </c>
      <c r="I260" s="193">
        <v>0.5</v>
      </c>
    </row>
    <row r="261" spans="1:9" ht="18" customHeight="1">
      <c r="A261" s="191" t="s">
        <v>1654</v>
      </c>
      <c r="B261" s="192" t="s">
        <v>274</v>
      </c>
      <c r="C261" s="192" t="s">
        <v>274</v>
      </c>
      <c r="D261" s="192" t="s">
        <v>1163</v>
      </c>
      <c r="E261" s="192" t="s">
        <v>408</v>
      </c>
      <c r="F261" s="191" t="s">
        <v>1164</v>
      </c>
      <c r="G261" s="191" t="s">
        <v>1165</v>
      </c>
      <c r="H261" s="192" t="s">
        <v>51</v>
      </c>
      <c r="I261" s="193">
        <v>1</v>
      </c>
    </row>
    <row r="262" spans="1:9" ht="18" customHeight="1">
      <c r="A262" s="191" t="s">
        <v>1655</v>
      </c>
      <c r="B262" s="192" t="s">
        <v>275</v>
      </c>
      <c r="C262" s="192" t="s">
        <v>1271</v>
      </c>
      <c r="D262" s="192" t="s">
        <v>1166</v>
      </c>
      <c r="E262" s="192" t="s">
        <v>1167</v>
      </c>
      <c r="F262" s="191" t="s">
        <v>1168</v>
      </c>
      <c r="G262" s="191" t="s">
        <v>338</v>
      </c>
      <c r="H262" s="192" t="s">
        <v>44</v>
      </c>
      <c r="I262" s="193">
        <v>1</v>
      </c>
    </row>
    <row r="263" spans="1:9" ht="18" customHeight="1">
      <c r="A263" s="191" t="s">
        <v>1656</v>
      </c>
      <c r="B263" s="192" t="s">
        <v>276</v>
      </c>
      <c r="C263" s="192" t="s">
        <v>1657</v>
      </c>
      <c r="D263" s="192" t="s">
        <v>1169</v>
      </c>
      <c r="E263" s="192" t="s">
        <v>594</v>
      </c>
      <c r="F263" s="191" t="s">
        <v>1170</v>
      </c>
      <c r="G263" s="191" t="s">
        <v>1171</v>
      </c>
      <c r="H263" s="192" t="s">
        <v>44</v>
      </c>
      <c r="I263" s="193">
        <v>1</v>
      </c>
    </row>
    <row r="264" spans="1:9" ht="18" customHeight="1">
      <c r="A264" s="191" t="s">
        <v>1658</v>
      </c>
      <c r="B264" s="192" t="s">
        <v>277</v>
      </c>
      <c r="C264" s="192" t="s">
        <v>1271</v>
      </c>
      <c r="D264" s="192" t="s">
        <v>1172</v>
      </c>
      <c r="E264" s="192" t="s">
        <v>1173</v>
      </c>
      <c r="F264" s="191" t="s">
        <v>1174</v>
      </c>
      <c r="G264" s="191" t="s">
        <v>338</v>
      </c>
      <c r="H264" s="192" t="s">
        <v>44</v>
      </c>
      <c r="I264" s="193">
        <v>1</v>
      </c>
    </row>
    <row r="265" spans="1:9" ht="18" customHeight="1">
      <c r="A265" s="191" t="s">
        <v>1659</v>
      </c>
      <c r="B265" s="192" t="s">
        <v>278</v>
      </c>
      <c r="C265" s="192" t="s">
        <v>278</v>
      </c>
      <c r="D265" s="192" t="s">
        <v>1175</v>
      </c>
      <c r="E265" s="192" t="s">
        <v>621</v>
      </c>
      <c r="F265" s="191" t="s">
        <v>622</v>
      </c>
      <c r="G265" s="191" t="s">
        <v>1176</v>
      </c>
      <c r="H265" s="192" t="s">
        <v>49</v>
      </c>
      <c r="I265" s="193">
        <v>0.75</v>
      </c>
    </row>
    <row r="266" spans="1:9" ht="18" customHeight="1">
      <c r="A266" s="191" t="s">
        <v>1660</v>
      </c>
      <c r="B266" s="192" t="s">
        <v>279</v>
      </c>
      <c r="C266" s="192" t="s">
        <v>1661</v>
      </c>
      <c r="D266" s="192" t="s">
        <v>1177</v>
      </c>
      <c r="E266" s="192" t="s">
        <v>1178</v>
      </c>
      <c r="F266" s="191" t="s">
        <v>1179</v>
      </c>
      <c r="G266" s="191" t="s">
        <v>1180</v>
      </c>
      <c r="H266" s="192" t="s">
        <v>44</v>
      </c>
      <c r="I266" s="193">
        <v>1</v>
      </c>
    </row>
    <row r="267" spans="1:9" ht="18" customHeight="1">
      <c r="A267" s="191" t="s">
        <v>1662</v>
      </c>
      <c r="B267" s="192" t="s">
        <v>280</v>
      </c>
      <c r="C267" s="192" t="s">
        <v>280</v>
      </c>
      <c r="D267" s="192" t="s">
        <v>1181</v>
      </c>
      <c r="E267" s="192" t="s">
        <v>766</v>
      </c>
      <c r="F267" s="191" t="s">
        <v>1182</v>
      </c>
      <c r="G267" s="191" t="s">
        <v>1183</v>
      </c>
      <c r="H267" s="192" t="s">
        <v>1267</v>
      </c>
      <c r="I267" s="193">
        <v>0.5</v>
      </c>
    </row>
    <row r="268" spans="1:9" ht="18" customHeight="1">
      <c r="A268" s="191" t="s">
        <v>1663</v>
      </c>
      <c r="B268" s="192" t="s">
        <v>281</v>
      </c>
      <c r="C268" s="192" t="s">
        <v>281</v>
      </c>
      <c r="D268" s="192" t="s">
        <v>1184</v>
      </c>
      <c r="E268" s="192" t="s">
        <v>1063</v>
      </c>
      <c r="F268" s="191" t="s">
        <v>1185</v>
      </c>
      <c r="G268" s="191" t="s">
        <v>1186</v>
      </c>
      <c r="H268" s="192" t="s">
        <v>44</v>
      </c>
      <c r="I268" s="193">
        <v>1</v>
      </c>
    </row>
    <row r="269" spans="1:9" ht="18" customHeight="1">
      <c r="A269" s="191" t="s">
        <v>1664</v>
      </c>
      <c r="B269" s="192" t="s">
        <v>321</v>
      </c>
      <c r="C269" s="192" t="s">
        <v>1665</v>
      </c>
      <c r="D269" s="192" t="s">
        <v>1187</v>
      </c>
      <c r="E269" s="192" t="s">
        <v>1188</v>
      </c>
      <c r="F269" s="191" t="s">
        <v>1189</v>
      </c>
      <c r="G269" s="191" t="s">
        <v>1190</v>
      </c>
      <c r="H269" s="192" t="s">
        <v>1373</v>
      </c>
      <c r="I269" s="193">
        <v>1</v>
      </c>
    </row>
    <row r="270" spans="1:9" ht="18" customHeight="1">
      <c r="A270" s="191" t="s">
        <v>1666</v>
      </c>
      <c r="B270" s="192" t="s">
        <v>282</v>
      </c>
      <c r="C270" s="192" t="s">
        <v>1304</v>
      </c>
      <c r="D270" s="192" t="s">
        <v>1191</v>
      </c>
      <c r="E270" s="192" t="s">
        <v>1192</v>
      </c>
      <c r="F270" s="191" t="s">
        <v>1193</v>
      </c>
      <c r="G270" s="191" t="s">
        <v>1194</v>
      </c>
      <c r="H270" s="192" t="s">
        <v>44</v>
      </c>
      <c r="I270" s="193">
        <v>1</v>
      </c>
    </row>
    <row r="271" spans="1:9" ht="18" customHeight="1">
      <c r="A271" s="191" t="s">
        <v>1667</v>
      </c>
      <c r="B271" s="192" t="s">
        <v>324</v>
      </c>
      <c r="C271" s="192" t="s">
        <v>1668</v>
      </c>
      <c r="D271" s="192" t="s">
        <v>1195</v>
      </c>
      <c r="E271" s="192" t="s">
        <v>563</v>
      </c>
      <c r="F271" s="191" t="s">
        <v>1196</v>
      </c>
      <c r="G271" s="191" t="s">
        <v>1197</v>
      </c>
      <c r="H271" s="192" t="s">
        <v>55</v>
      </c>
      <c r="I271" s="193">
        <v>0.2</v>
      </c>
    </row>
    <row r="272" spans="1:9" ht="18" customHeight="1">
      <c r="A272" s="191" t="s">
        <v>1669</v>
      </c>
      <c r="B272" s="192" t="s">
        <v>283</v>
      </c>
      <c r="C272" s="192" t="s">
        <v>1670</v>
      </c>
      <c r="D272" s="192" t="s">
        <v>1198</v>
      </c>
      <c r="E272" s="192" t="s">
        <v>1199</v>
      </c>
      <c r="F272" s="191" t="s">
        <v>1200</v>
      </c>
      <c r="G272" s="191" t="s">
        <v>1201</v>
      </c>
      <c r="H272" s="192" t="s">
        <v>44</v>
      </c>
      <c r="I272" s="193">
        <v>1</v>
      </c>
    </row>
    <row r="273" spans="1:9" ht="18" customHeight="1">
      <c r="A273" s="191" t="s">
        <v>1671</v>
      </c>
      <c r="B273" s="192" t="s">
        <v>284</v>
      </c>
      <c r="C273" s="192" t="s">
        <v>284</v>
      </c>
      <c r="D273" s="192" t="s">
        <v>1202</v>
      </c>
      <c r="E273" s="192" t="s">
        <v>632</v>
      </c>
      <c r="F273" s="191" t="s">
        <v>1203</v>
      </c>
      <c r="G273" s="191" t="s">
        <v>1204</v>
      </c>
      <c r="H273" s="192" t="s">
        <v>1274</v>
      </c>
      <c r="I273" s="193">
        <v>0.5</v>
      </c>
    </row>
    <row r="274" spans="1:9" ht="18" customHeight="1">
      <c r="A274" s="191" t="s">
        <v>1672</v>
      </c>
      <c r="B274" s="192" t="s">
        <v>285</v>
      </c>
      <c r="C274" s="192" t="s">
        <v>1673</v>
      </c>
      <c r="D274" s="192" t="s">
        <v>1205</v>
      </c>
      <c r="E274" s="192" t="s">
        <v>1206</v>
      </c>
      <c r="F274" s="191" t="s">
        <v>1207</v>
      </c>
      <c r="G274" s="191" t="s">
        <v>1208</v>
      </c>
      <c r="H274" s="192" t="s">
        <v>44</v>
      </c>
      <c r="I274" s="193">
        <v>1</v>
      </c>
    </row>
    <row r="275" spans="1:9" ht="18" customHeight="1">
      <c r="A275" s="191" t="s">
        <v>1709</v>
      </c>
      <c r="B275" s="192" t="s">
        <v>1708</v>
      </c>
      <c r="C275" s="192" t="s">
        <v>1730</v>
      </c>
      <c r="D275" s="192" t="s">
        <v>1731</v>
      </c>
      <c r="E275" s="192" t="s">
        <v>448</v>
      </c>
      <c r="F275" s="191" t="s">
        <v>809</v>
      </c>
      <c r="G275" s="191" t="s">
        <v>1732</v>
      </c>
      <c r="H275" s="192" t="s">
        <v>1274</v>
      </c>
      <c r="I275" s="193">
        <v>0.5</v>
      </c>
    </row>
    <row r="276" spans="1:9" ht="18" customHeight="1">
      <c r="A276" s="191" t="s">
        <v>1674</v>
      </c>
      <c r="B276" s="192" t="s">
        <v>286</v>
      </c>
      <c r="C276" s="192" t="s">
        <v>286</v>
      </c>
      <c r="D276" s="192" t="s">
        <v>1209</v>
      </c>
      <c r="E276" s="192" t="s">
        <v>1210</v>
      </c>
      <c r="F276" s="191" t="s">
        <v>1211</v>
      </c>
      <c r="G276" s="191" t="s">
        <v>1212</v>
      </c>
      <c r="H276" s="192" t="s">
        <v>1267</v>
      </c>
      <c r="I276" s="193">
        <v>0.5</v>
      </c>
    </row>
    <row r="277" spans="1:9" ht="18" customHeight="1">
      <c r="A277" s="191" t="s">
        <v>1675</v>
      </c>
      <c r="B277" s="192" t="s">
        <v>287</v>
      </c>
      <c r="C277" s="192" t="s">
        <v>287</v>
      </c>
      <c r="D277" s="192" t="s">
        <v>1213</v>
      </c>
      <c r="E277" s="192" t="s">
        <v>979</v>
      </c>
      <c r="F277" s="191" t="s">
        <v>980</v>
      </c>
      <c r="G277" s="191" t="s">
        <v>1214</v>
      </c>
      <c r="H277" s="192" t="s">
        <v>1267</v>
      </c>
      <c r="I277" s="193">
        <v>0.5</v>
      </c>
    </row>
    <row r="278" spans="1:9" ht="18" customHeight="1">
      <c r="A278" s="191" t="s">
        <v>1676</v>
      </c>
      <c r="B278" s="192" t="s">
        <v>288</v>
      </c>
      <c r="C278" s="192" t="s">
        <v>1677</v>
      </c>
      <c r="D278" s="192" t="s">
        <v>1215</v>
      </c>
      <c r="E278" s="192" t="s">
        <v>1216</v>
      </c>
      <c r="F278" s="191" t="s">
        <v>1217</v>
      </c>
      <c r="G278" s="191" t="s">
        <v>1218</v>
      </c>
      <c r="H278" s="192" t="s">
        <v>1278</v>
      </c>
      <c r="I278" s="193">
        <v>1</v>
      </c>
    </row>
    <row r="279" spans="1:9" ht="18" customHeight="1">
      <c r="A279" s="191" t="s">
        <v>1678</v>
      </c>
      <c r="B279" s="192" t="s">
        <v>289</v>
      </c>
      <c r="C279" s="192" t="s">
        <v>1679</v>
      </c>
      <c r="D279" s="192" t="s">
        <v>1219</v>
      </c>
      <c r="E279" s="192" t="s">
        <v>779</v>
      </c>
      <c r="F279" s="191" t="s">
        <v>1220</v>
      </c>
      <c r="G279" s="191" t="s">
        <v>1221</v>
      </c>
      <c r="H279" s="192" t="s">
        <v>49</v>
      </c>
      <c r="I279" s="193">
        <v>0.75</v>
      </c>
    </row>
    <row r="280" spans="1:9" ht="18" customHeight="1">
      <c r="A280" s="191" t="s">
        <v>1680</v>
      </c>
      <c r="B280" s="192" t="s">
        <v>290</v>
      </c>
      <c r="C280" s="192" t="s">
        <v>1681</v>
      </c>
      <c r="D280" s="192" t="s">
        <v>1222</v>
      </c>
      <c r="E280" s="192" t="s">
        <v>481</v>
      </c>
      <c r="F280" s="191" t="s">
        <v>1223</v>
      </c>
      <c r="G280" s="191" t="s">
        <v>1224</v>
      </c>
      <c r="H280" s="192" t="s">
        <v>44</v>
      </c>
      <c r="I280" s="193">
        <v>1</v>
      </c>
    </row>
    <row r="281" spans="1:9" ht="18" customHeight="1">
      <c r="A281" s="191" t="s">
        <v>1682</v>
      </c>
      <c r="B281" s="192" t="s">
        <v>322</v>
      </c>
      <c r="C281" s="192" t="s">
        <v>1594</v>
      </c>
      <c r="D281" s="192" t="s">
        <v>1225</v>
      </c>
      <c r="E281" s="192" t="s">
        <v>990</v>
      </c>
      <c r="F281" s="191" t="s">
        <v>1226</v>
      </c>
      <c r="G281" s="191" t="s">
        <v>449</v>
      </c>
      <c r="H281" s="192" t="s">
        <v>44</v>
      </c>
      <c r="I281" s="193">
        <v>1</v>
      </c>
    </row>
    <row r="282" spans="1:9" ht="18" customHeight="1">
      <c r="A282" s="191" t="s">
        <v>1683</v>
      </c>
      <c r="B282" s="192" t="s">
        <v>291</v>
      </c>
      <c r="C282" s="192" t="s">
        <v>1388</v>
      </c>
      <c r="D282" s="192" t="s">
        <v>1227</v>
      </c>
      <c r="E282" s="192" t="s">
        <v>1228</v>
      </c>
      <c r="F282" s="191" t="s">
        <v>1229</v>
      </c>
      <c r="G282" s="191" t="s">
        <v>526</v>
      </c>
      <c r="H282" s="192" t="s">
        <v>1373</v>
      </c>
      <c r="I282" s="193">
        <v>1</v>
      </c>
    </row>
    <row r="283" spans="1:9" ht="18" customHeight="1">
      <c r="A283" s="191" t="s">
        <v>1684</v>
      </c>
      <c r="B283" s="192" t="s">
        <v>292</v>
      </c>
      <c r="C283" s="192" t="s">
        <v>1685</v>
      </c>
      <c r="D283" s="192" t="s">
        <v>1230</v>
      </c>
      <c r="E283" s="192" t="s">
        <v>387</v>
      </c>
      <c r="F283" s="191" t="s">
        <v>1231</v>
      </c>
      <c r="G283" s="191" t="s">
        <v>1232</v>
      </c>
      <c r="H283" s="192" t="s">
        <v>1278</v>
      </c>
      <c r="I283" s="193">
        <v>1</v>
      </c>
    </row>
    <row r="284" spans="1:9" ht="18" customHeight="1">
      <c r="A284" s="191" t="s">
        <v>1686</v>
      </c>
      <c r="B284" s="192" t="s">
        <v>293</v>
      </c>
      <c r="C284" s="192" t="s">
        <v>1388</v>
      </c>
      <c r="D284" s="192" t="s">
        <v>1233</v>
      </c>
      <c r="E284" s="192" t="s">
        <v>360</v>
      </c>
      <c r="F284" s="191" t="s">
        <v>1234</v>
      </c>
      <c r="G284" s="191" t="s">
        <v>526</v>
      </c>
      <c r="H284" s="192" t="s">
        <v>1373</v>
      </c>
      <c r="I284" s="193">
        <v>1</v>
      </c>
    </row>
    <row r="285" spans="1:9" ht="18" customHeight="1">
      <c r="A285" s="191" t="s">
        <v>1687</v>
      </c>
      <c r="B285" s="192" t="s">
        <v>294</v>
      </c>
      <c r="C285" s="192" t="s">
        <v>1688</v>
      </c>
      <c r="D285" s="192" t="s">
        <v>1235</v>
      </c>
      <c r="E285" s="192" t="s">
        <v>332</v>
      </c>
      <c r="F285" s="191" t="s">
        <v>333</v>
      </c>
      <c r="G285" s="191" t="s">
        <v>1236</v>
      </c>
      <c r="H285" s="192" t="s">
        <v>1267</v>
      </c>
      <c r="I285" s="193">
        <v>0.5</v>
      </c>
    </row>
    <row r="286" spans="1:9" ht="18" customHeight="1">
      <c r="A286" s="191" t="s">
        <v>1689</v>
      </c>
      <c r="B286" s="192" t="s">
        <v>295</v>
      </c>
      <c r="C286" s="192" t="s">
        <v>1690</v>
      </c>
      <c r="D286" s="192" t="s">
        <v>1239</v>
      </c>
      <c r="E286" s="192" t="s">
        <v>1240</v>
      </c>
      <c r="F286" s="191" t="s">
        <v>1241</v>
      </c>
      <c r="G286" s="191" t="s">
        <v>1242</v>
      </c>
      <c r="H286" s="192" t="s">
        <v>44</v>
      </c>
      <c r="I286" s="193">
        <v>1</v>
      </c>
    </row>
    <row r="287" spans="1:9" ht="18" customHeight="1">
      <c r="A287" s="191" t="s">
        <v>1691</v>
      </c>
      <c r="B287" s="192" t="s">
        <v>296</v>
      </c>
      <c r="C287" s="192" t="s">
        <v>296</v>
      </c>
      <c r="D287" s="192" t="s">
        <v>1243</v>
      </c>
      <c r="E287" s="192" t="s">
        <v>437</v>
      </c>
      <c r="F287" s="191" t="s">
        <v>1244</v>
      </c>
      <c r="G287" s="191" t="s">
        <v>1245</v>
      </c>
      <c r="H287" s="192" t="s">
        <v>1267</v>
      </c>
      <c r="I287" s="193">
        <v>0.5</v>
      </c>
    </row>
    <row r="288" spans="1:9" ht="18" customHeight="1">
      <c r="A288" s="191" t="s">
        <v>1692</v>
      </c>
      <c r="B288" s="192" t="s">
        <v>297</v>
      </c>
      <c r="C288" s="192" t="s">
        <v>1539</v>
      </c>
      <c r="D288" s="192" t="s">
        <v>1246</v>
      </c>
      <c r="E288" s="192" t="s">
        <v>1247</v>
      </c>
      <c r="F288" s="191" t="s">
        <v>1113</v>
      </c>
      <c r="G288" s="191" t="s">
        <v>1033</v>
      </c>
      <c r="H288" s="192" t="s">
        <v>1278</v>
      </c>
      <c r="I288" s="193">
        <v>1</v>
      </c>
    </row>
    <row r="289" spans="1:9" ht="18" customHeight="1">
      <c r="A289" s="191" t="s">
        <v>1693</v>
      </c>
      <c r="B289" s="192" t="s">
        <v>298</v>
      </c>
      <c r="C289" s="192" t="s">
        <v>1271</v>
      </c>
      <c r="D289" s="192" t="s">
        <v>1248</v>
      </c>
      <c r="E289" s="192" t="s">
        <v>1249</v>
      </c>
      <c r="F289" s="191" t="s">
        <v>1250</v>
      </c>
      <c r="G289" s="191" t="s">
        <v>338</v>
      </c>
      <c r="H289" s="192" t="s">
        <v>44</v>
      </c>
      <c r="I289" s="193">
        <v>1</v>
      </c>
    </row>
    <row r="290" spans="1:9" ht="18" customHeight="1">
      <c r="A290" s="191" t="s">
        <v>1694</v>
      </c>
      <c r="B290" s="192" t="s">
        <v>299</v>
      </c>
      <c r="C290" s="192" t="s">
        <v>1695</v>
      </c>
      <c r="D290" s="192" t="s">
        <v>1251</v>
      </c>
      <c r="E290" s="192" t="s">
        <v>535</v>
      </c>
      <c r="F290" s="191" t="s">
        <v>536</v>
      </c>
      <c r="G290" s="191" t="s">
        <v>1252</v>
      </c>
      <c r="H290" s="192" t="s">
        <v>1281</v>
      </c>
      <c r="I290" s="193">
        <v>1</v>
      </c>
    </row>
    <row r="291" spans="1:9" ht="18" customHeight="1">
      <c r="A291" s="191" t="s">
        <v>1696</v>
      </c>
      <c r="B291" s="192" t="s">
        <v>300</v>
      </c>
      <c r="C291" s="192" t="s">
        <v>1697</v>
      </c>
      <c r="D291" s="192" t="s">
        <v>1253</v>
      </c>
      <c r="E291" s="192" t="s">
        <v>1140</v>
      </c>
      <c r="F291" s="191" t="s">
        <v>1254</v>
      </c>
      <c r="G291" s="191" t="s">
        <v>1255</v>
      </c>
      <c r="H291" s="192" t="s">
        <v>1267</v>
      </c>
      <c r="I291" s="193">
        <v>0.5</v>
      </c>
    </row>
    <row r="292" spans="1:9" ht="18" customHeight="1">
      <c r="A292" s="191" t="s">
        <v>1698</v>
      </c>
      <c r="B292" s="192" t="s">
        <v>301</v>
      </c>
      <c r="C292" s="192" t="s">
        <v>1699</v>
      </c>
      <c r="D292" s="192" t="s">
        <v>1256</v>
      </c>
      <c r="E292" s="192" t="s">
        <v>955</v>
      </c>
      <c r="F292" s="191" t="s">
        <v>956</v>
      </c>
      <c r="G292" s="191" t="s">
        <v>1257</v>
      </c>
      <c r="H292" s="192" t="s">
        <v>1267</v>
      </c>
      <c r="I292" s="193">
        <v>0.5</v>
      </c>
    </row>
    <row r="293" spans="1:9" ht="18" customHeight="1">
      <c r="A293" s="191" t="s">
        <v>1700</v>
      </c>
      <c r="B293" s="192" t="s">
        <v>302</v>
      </c>
      <c r="C293" s="192" t="s">
        <v>302</v>
      </c>
      <c r="D293" s="192" t="s">
        <v>1258</v>
      </c>
      <c r="E293" s="192" t="s">
        <v>546</v>
      </c>
      <c r="F293" s="191" t="s">
        <v>547</v>
      </c>
      <c r="G293" s="191" t="s">
        <v>1259</v>
      </c>
      <c r="H293" s="192" t="s">
        <v>1267</v>
      </c>
      <c r="I293" s="193">
        <v>0.5</v>
      </c>
    </row>
  </sheetData>
  <sheetProtection algorithmName="SHA-512" hashValue="fDOQ+JSUID4rUa1p5wIMNqbxe9nxjWWzfLqvPxTUmthWv4B9MjDTi3FajfZPDTwSXNabEBICqcChX8vSG5YYug==" saltValue="OjWOep1deXj9UmuxiVdixw==" spinCount="100000" sheet="1" objects="1" scenarios="1"/>
  <autoFilter ref="A2:I293" xr:uid="{7A780D4C-30FB-4C84-AE80-DB257FD25A94}"/>
  <sortState xmlns:xlrd2="http://schemas.microsoft.com/office/spreadsheetml/2017/richdata2" ref="A3:I293">
    <sortCondition ref="B3:B293"/>
  </sortState>
  <printOptions horizontalCentered="1"/>
  <pageMargins left="0.3" right="0.3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Claim Form - Antifreeze</vt:lpstr>
      <vt:lpstr>RCF RI Premium Details</vt:lpstr>
      <vt:lpstr>Active RCFs</vt:lpstr>
      <vt:lpstr>'Claim Form - Antifreeze'!Print_Area</vt:lpstr>
      <vt:lpstr>'RCF RI Premium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Chaffee</dc:creator>
  <cp:lastModifiedBy>Wendy Jeatt</cp:lastModifiedBy>
  <cp:lastPrinted>2021-09-28T18:43:23Z</cp:lastPrinted>
  <dcterms:created xsi:type="dcterms:W3CDTF">2013-09-05T16:20:25Z</dcterms:created>
  <dcterms:modified xsi:type="dcterms:W3CDTF">2023-02-17T16:11:10Z</dcterms:modified>
</cp:coreProperties>
</file>